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D03\Documents\工賃請求書\"/>
    </mc:Choice>
  </mc:AlternateContent>
  <xr:revisionPtr revIDLastSave="0" documentId="13_ncr:1_{EC08A803-5E66-43EA-942E-A4FDA169FC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見本" sheetId="5" r:id="rId1"/>
    <sheet name="入力用" sheetId="4" r:id="rId2"/>
    <sheet name="印刷用" sheetId="1" r:id="rId3"/>
    <sheet name="リスト" sheetId="3" r:id="rId4"/>
  </sheets>
  <definedNames>
    <definedName name="ＦＡＸ番号">入力用!$AX$6</definedName>
    <definedName name="_xlnm.Print_Area" localSheetId="1">入力用!$A:$BQ</definedName>
    <definedName name="口座番号">入力用!$BF$10</definedName>
    <definedName name="氏名">入力用!$AX$4</definedName>
    <definedName name="住所">入力用!$AX$3</definedName>
    <definedName name="振込先">入力用!$BF$8</definedName>
    <definedName name="請求月">入力用!$V$7</definedName>
    <definedName name="請求月度">入力用!$U$4</definedName>
    <definedName name="請求日">入力用!$Y$7</definedName>
    <definedName name="請求年">入力用!$S$7</definedName>
    <definedName name="電話番号">入力用!$AX$5</definedName>
    <definedName name="登録番号">入力用!$BH$1</definedName>
    <definedName name="郵便番号">入力用!$AX$2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6" i="5" l="1"/>
  <c r="AZ16" i="5"/>
  <c r="AM18" i="5"/>
  <c r="AZ18" i="5"/>
  <c r="AQ423" i="1"/>
  <c r="AP423" i="1"/>
  <c r="AQ421" i="1"/>
  <c r="AP421" i="1"/>
  <c r="AQ419" i="1"/>
  <c r="AP419" i="1"/>
  <c r="AQ417" i="1"/>
  <c r="AP417" i="1"/>
  <c r="AQ415" i="1"/>
  <c r="AP415" i="1"/>
  <c r="AQ413" i="1"/>
  <c r="AP413" i="1"/>
  <c r="AQ411" i="1"/>
  <c r="AP411" i="1"/>
  <c r="AQ409" i="1"/>
  <c r="AP409" i="1"/>
  <c r="AQ407" i="1"/>
  <c r="AP407" i="1"/>
  <c r="AQ405" i="1"/>
  <c r="AP405" i="1"/>
  <c r="AQ403" i="1"/>
  <c r="AP403" i="1"/>
  <c r="AQ401" i="1"/>
  <c r="AP401" i="1"/>
  <c r="AQ380" i="1"/>
  <c r="AP380" i="1"/>
  <c r="AQ378" i="1"/>
  <c r="AP378" i="1"/>
  <c r="AQ376" i="1"/>
  <c r="AP376" i="1"/>
  <c r="AQ374" i="1"/>
  <c r="AP374" i="1"/>
  <c r="AQ372" i="1"/>
  <c r="AP372" i="1"/>
  <c r="AQ370" i="1"/>
  <c r="AP370" i="1"/>
  <c r="AQ368" i="1"/>
  <c r="AP368" i="1"/>
  <c r="AQ366" i="1"/>
  <c r="AP366" i="1"/>
  <c r="AQ364" i="1"/>
  <c r="AP364" i="1"/>
  <c r="AQ362" i="1"/>
  <c r="AP362" i="1"/>
  <c r="AQ360" i="1"/>
  <c r="AP360" i="1"/>
  <c r="AQ358" i="1"/>
  <c r="AP358" i="1"/>
  <c r="AQ337" i="1"/>
  <c r="AP337" i="1"/>
  <c r="AQ335" i="1"/>
  <c r="AP335" i="1"/>
  <c r="AQ333" i="1"/>
  <c r="AP333" i="1"/>
  <c r="AQ331" i="1"/>
  <c r="AP331" i="1"/>
  <c r="AQ329" i="1"/>
  <c r="AP329" i="1"/>
  <c r="AQ327" i="1"/>
  <c r="AP327" i="1"/>
  <c r="AQ325" i="1"/>
  <c r="AP325" i="1"/>
  <c r="AQ323" i="1"/>
  <c r="AP323" i="1"/>
  <c r="AQ321" i="1"/>
  <c r="AP321" i="1"/>
  <c r="AQ319" i="1"/>
  <c r="AP319" i="1"/>
  <c r="AQ317" i="1"/>
  <c r="AP317" i="1"/>
  <c r="AQ315" i="1"/>
  <c r="AP315" i="1"/>
  <c r="AQ294" i="1"/>
  <c r="AP294" i="1"/>
  <c r="AQ292" i="1"/>
  <c r="AP292" i="1"/>
  <c r="AQ290" i="1"/>
  <c r="AP290" i="1"/>
  <c r="AQ288" i="1"/>
  <c r="AP288" i="1"/>
  <c r="AQ286" i="1"/>
  <c r="AP286" i="1"/>
  <c r="AQ284" i="1"/>
  <c r="AP284" i="1"/>
  <c r="AQ282" i="1"/>
  <c r="AP282" i="1"/>
  <c r="AQ280" i="1"/>
  <c r="AP280" i="1"/>
  <c r="AQ278" i="1"/>
  <c r="AP278" i="1"/>
  <c r="AQ276" i="1"/>
  <c r="AP276" i="1"/>
  <c r="AQ274" i="1"/>
  <c r="AP274" i="1"/>
  <c r="AQ272" i="1"/>
  <c r="AP272" i="1"/>
  <c r="AQ251" i="1"/>
  <c r="AP251" i="1"/>
  <c r="AQ249" i="1"/>
  <c r="AP249" i="1"/>
  <c r="AQ247" i="1"/>
  <c r="AP247" i="1"/>
  <c r="AQ245" i="1"/>
  <c r="AP245" i="1"/>
  <c r="AQ243" i="1"/>
  <c r="AP243" i="1"/>
  <c r="AQ241" i="1"/>
  <c r="AP241" i="1"/>
  <c r="AQ239" i="1"/>
  <c r="AP239" i="1"/>
  <c r="AQ237" i="1"/>
  <c r="AP237" i="1"/>
  <c r="AQ235" i="1"/>
  <c r="AP235" i="1"/>
  <c r="AQ233" i="1"/>
  <c r="AP233" i="1"/>
  <c r="AQ231" i="1"/>
  <c r="AP231" i="1"/>
  <c r="AQ229" i="1"/>
  <c r="AP229" i="1"/>
  <c r="AQ208" i="1"/>
  <c r="AP208" i="1"/>
  <c r="AQ206" i="1"/>
  <c r="AP206" i="1"/>
  <c r="AQ204" i="1"/>
  <c r="AP204" i="1"/>
  <c r="AQ202" i="1"/>
  <c r="AP202" i="1"/>
  <c r="AQ200" i="1"/>
  <c r="AP200" i="1"/>
  <c r="AQ198" i="1"/>
  <c r="AP198" i="1"/>
  <c r="AQ196" i="1"/>
  <c r="AP196" i="1"/>
  <c r="AQ194" i="1"/>
  <c r="AP194" i="1"/>
  <c r="AQ192" i="1"/>
  <c r="AP192" i="1"/>
  <c r="AQ190" i="1"/>
  <c r="AP190" i="1"/>
  <c r="AQ188" i="1"/>
  <c r="AP188" i="1"/>
  <c r="AQ186" i="1"/>
  <c r="AP186" i="1"/>
  <c r="AQ165" i="1"/>
  <c r="AP165" i="1"/>
  <c r="AQ163" i="1"/>
  <c r="AP163" i="1"/>
  <c r="AQ161" i="1"/>
  <c r="AP161" i="1"/>
  <c r="AQ159" i="1"/>
  <c r="AP159" i="1"/>
  <c r="AQ157" i="1"/>
  <c r="AP157" i="1"/>
  <c r="AQ155" i="1"/>
  <c r="AP155" i="1"/>
  <c r="AQ153" i="1"/>
  <c r="AP153" i="1"/>
  <c r="AQ151" i="1"/>
  <c r="AP151" i="1"/>
  <c r="AQ149" i="1"/>
  <c r="AP149" i="1"/>
  <c r="AQ147" i="1"/>
  <c r="AP147" i="1"/>
  <c r="AQ145" i="1"/>
  <c r="AP145" i="1"/>
  <c r="AQ143" i="1"/>
  <c r="AP143" i="1"/>
  <c r="AQ122" i="1"/>
  <c r="AP122" i="1"/>
  <c r="AQ120" i="1"/>
  <c r="AP120" i="1"/>
  <c r="AQ118" i="1"/>
  <c r="AP118" i="1"/>
  <c r="AQ116" i="1"/>
  <c r="AP116" i="1"/>
  <c r="AQ114" i="1"/>
  <c r="AP114" i="1"/>
  <c r="AQ112" i="1"/>
  <c r="AP112" i="1"/>
  <c r="AQ110" i="1"/>
  <c r="AP110" i="1"/>
  <c r="AQ108" i="1"/>
  <c r="AP108" i="1"/>
  <c r="AQ106" i="1"/>
  <c r="AP106" i="1"/>
  <c r="AQ104" i="1"/>
  <c r="AP104" i="1"/>
  <c r="AQ102" i="1"/>
  <c r="AP102" i="1"/>
  <c r="AQ100" i="1"/>
  <c r="AP100" i="1"/>
  <c r="AQ79" i="1"/>
  <c r="AP79" i="1"/>
  <c r="AQ77" i="1"/>
  <c r="AP77" i="1"/>
  <c r="AQ75" i="1"/>
  <c r="AP75" i="1"/>
  <c r="AQ73" i="1"/>
  <c r="AP73" i="1"/>
  <c r="AQ71" i="1"/>
  <c r="AP71" i="1"/>
  <c r="AQ69" i="1"/>
  <c r="AP69" i="1"/>
  <c r="AQ67" i="1"/>
  <c r="AP67" i="1"/>
  <c r="AQ65" i="1"/>
  <c r="AP65" i="1"/>
  <c r="AQ63" i="1"/>
  <c r="AP63" i="1"/>
  <c r="AQ61" i="1"/>
  <c r="AP61" i="1"/>
  <c r="AQ59" i="1"/>
  <c r="AP59" i="1"/>
  <c r="AQ57" i="1"/>
  <c r="AP57" i="1"/>
  <c r="AQ36" i="1"/>
  <c r="AQ34" i="1"/>
  <c r="AQ32" i="1"/>
  <c r="AQ30" i="1"/>
  <c r="AQ28" i="1"/>
  <c r="AQ26" i="1"/>
  <c r="AQ24" i="1"/>
  <c r="AQ22" i="1"/>
  <c r="AQ20" i="1"/>
  <c r="AQ14" i="1"/>
  <c r="AP36" i="1"/>
  <c r="AP34" i="1"/>
  <c r="AP32" i="1"/>
  <c r="AP30" i="1"/>
  <c r="AP28" i="1"/>
  <c r="AP26" i="1"/>
  <c r="AP24" i="1"/>
  <c r="AP22" i="1"/>
  <c r="AP20" i="1"/>
  <c r="AP14" i="1"/>
  <c r="B49" i="4"/>
  <c r="B92" i="4" s="1"/>
  <c r="B135" i="4" s="1"/>
  <c r="B178" i="4" s="1"/>
  <c r="B221" i="4" s="1"/>
  <c r="B264" i="4" s="1"/>
  <c r="B307" i="4" s="1"/>
  <c r="B350" i="4" s="1"/>
  <c r="B393" i="4" s="1"/>
  <c r="D6" i="4"/>
  <c r="D393" i="4" s="1"/>
  <c r="J424" i="1"/>
  <c r="AE423" i="1"/>
  <c r="AD423" i="1"/>
  <c r="AB423" i="1"/>
  <c r="P423" i="1"/>
  <c r="J423" i="1"/>
  <c r="B423" i="1"/>
  <c r="A423" i="1"/>
  <c r="J422" i="1"/>
  <c r="AE421" i="1"/>
  <c r="AD421" i="1"/>
  <c r="AB421" i="1"/>
  <c r="P421" i="1"/>
  <c r="J421" i="1"/>
  <c r="B421" i="1"/>
  <c r="A421" i="1"/>
  <c r="J420" i="1"/>
  <c r="AE419" i="1"/>
  <c r="AD419" i="1"/>
  <c r="AB419" i="1"/>
  <c r="P419" i="1"/>
  <c r="J419" i="1"/>
  <c r="B419" i="1"/>
  <c r="A419" i="1"/>
  <c r="J418" i="1"/>
  <c r="AE417" i="1"/>
  <c r="AD417" i="1"/>
  <c r="AB417" i="1"/>
  <c r="P417" i="1"/>
  <c r="J417" i="1"/>
  <c r="B417" i="1"/>
  <c r="A417" i="1"/>
  <c r="J416" i="1"/>
  <c r="AE415" i="1"/>
  <c r="AD415" i="1"/>
  <c r="AB415" i="1"/>
  <c r="P415" i="1"/>
  <c r="J415" i="1"/>
  <c r="B415" i="1"/>
  <c r="A415" i="1"/>
  <c r="J414" i="1"/>
  <c r="AE413" i="1"/>
  <c r="AD413" i="1"/>
  <c r="AB413" i="1"/>
  <c r="P413" i="1"/>
  <c r="J413" i="1"/>
  <c r="B413" i="1"/>
  <c r="A413" i="1"/>
  <c r="J412" i="1"/>
  <c r="AE411" i="1"/>
  <c r="AD411" i="1"/>
  <c r="AB411" i="1"/>
  <c r="P411" i="1"/>
  <c r="J411" i="1"/>
  <c r="B411" i="1"/>
  <c r="A411" i="1"/>
  <c r="J410" i="1"/>
  <c r="AE409" i="1"/>
  <c r="AD409" i="1"/>
  <c r="AB409" i="1"/>
  <c r="P409" i="1"/>
  <c r="J409" i="1"/>
  <c r="B409" i="1"/>
  <c r="A409" i="1"/>
  <c r="J408" i="1"/>
  <c r="AE407" i="1"/>
  <c r="AD407" i="1"/>
  <c r="AB407" i="1"/>
  <c r="P407" i="1"/>
  <c r="J407" i="1"/>
  <c r="B407" i="1"/>
  <c r="A407" i="1"/>
  <c r="J406" i="1"/>
  <c r="AE405" i="1"/>
  <c r="AD405" i="1"/>
  <c r="AB405" i="1"/>
  <c r="P405" i="1"/>
  <c r="J405" i="1"/>
  <c r="B405" i="1"/>
  <c r="A405" i="1"/>
  <c r="J404" i="1"/>
  <c r="AE403" i="1"/>
  <c r="AD403" i="1"/>
  <c r="AB403" i="1"/>
  <c r="P403" i="1"/>
  <c r="J403" i="1"/>
  <c r="B403" i="1"/>
  <c r="A403" i="1"/>
  <c r="J402" i="1"/>
  <c r="AE401" i="1"/>
  <c r="AD401" i="1"/>
  <c r="AB401" i="1"/>
  <c r="P401" i="1"/>
  <c r="J401" i="1"/>
  <c r="B401" i="1"/>
  <c r="A401" i="1"/>
  <c r="BK397" i="1"/>
  <c r="BK395" i="1"/>
  <c r="AI394" i="1"/>
  <c r="AF394" i="1"/>
  <c r="AC394" i="1"/>
  <c r="BC393" i="1"/>
  <c r="BC392" i="1"/>
  <c r="BC391" i="1"/>
  <c r="AE391" i="1"/>
  <c r="BC390" i="1"/>
  <c r="BC389" i="1"/>
  <c r="BQ388" i="1"/>
  <c r="J381" i="1"/>
  <c r="AE380" i="1"/>
  <c r="AD380" i="1"/>
  <c r="AB380" i="1"/>
  <c r="P380" i="1"/>
  <c r="J380" i="1"/>
  <c r="B380" i="1"/>
  <c r="A380" i="1"/>
  <c r="J379" i="1"/>
  <c r="AE378" i="1"/>
  <c r="AD378" i="1"/>
  <c r="AB378" i="1"/>
  <c r="P378" i="1"/>
  <c r="J378" i="1"/>
  <c r="B378" i="1"/>
  <c r="A378" i="1"/>
  <c r="J377" i="1"/>
  <c r="AE376" i="1"/>
  <c r="AD376" i="1"/>
  <c r="AB376" i="1"/>
  <c r="P376" i="1"/>
  <c r="J376" i="1"/>
  <c r="B376" i="1"/>
  <c r="A376" i="1"/>
  <c r="J375" i="1"/>
  <c r="AE374" i="1"/>
  <c r="AD374" i="1"/>
  <c r="AB374" i="1"/>
  <c r="P374" i="1"/>
  <c r="J374" i="1"/>
  <c r="B374" i="1"/>
  <c r="A374" i="1"/>
  <c r="J373" i="1"/>
  <c r="AE372" i="1"/>
  <c r="AD372" i="1"/>
  <c r="AB372" i="1"/>
  <c r="P372" i="1"/>
  <c r="J372" i="1"/>
  <c r="B372" i="1"/>
  <c r="A372" i="1"/>
  <c r="J371" i="1"/>
  <c r="AE370" i="1"/>
  <c r="AD370" i="1"/>
  <c r="AB370" i="1"/>
  <c r="P370" i="1"/>
  <c r="J370" i="1"/>
  <c r="B370" i="1"/>
  <c r="A370" i="1"/>
  <c r="J369" i="1"/>
  <c r="AE368" i="1"/>
  <c r="AD368" i="1"/>
  <c r="AB368" i="1"/>
  <c r="P368" i="1"/>
  <c r="J368" i="1"/>
  <c r="B368" i="1"/>
  <c r="A368" i="1"/>
  <c r="J367" i="1"/>
  <c r="AE366" i="1"/>
  <c r="AD366" i="1"/>
  <c r="AB366" i="1"/>
  <c r="P366" i="1"/>
  <c r="J366" i="1"/>
  <c r="B366" i="1"/>
  <c r="A366" i="1"/>
  <c r="J365" i="1"/>
  <c r="AE364" i="1"/>
  <c r="AD364" i="1"/>
  <c r="AB364" i="1"/>
  <c r="P364" i="1"/>
  <c r="J364" i="1"/>
  <c r="B364" i="1"/>
  <c r="A364" i="1"/>
  <c r="J363" i="1"/>
  <c r="AE362" i="1"/>
  <c r="AD362" i="1"/>
  <c r="AB362" i="1"/>
  <c r="P362" i="1"/>
  <c r="J362" i="1"/>
  <c r="B362" i="1"/>
  <c r="A362" i="1"/>
  <c r="J361" i="1"/>
  <c r="AE360" i="1"/>
  <c r="AD360" i="1"/>
  <c r="AB360" i="1"/>
  <c r="P360" i="1"/>
  <c r="J360" i="1"/>
  <c r="B360" i="1"/>
  <c r="A360" i="1"/>
  <c r="J359" i="1"/>
  <c r="AE358" i="1"/>
  <c r="AD358" i="1"/>
  <c r="AB358" i="1"/>
  <c r="P358" i="1"/>
  <c r="J358" i="1"/>
  <c r="B358" i="1"/>
  <c r="A358" i="1"/>
  <c r="BK354" i="1"/>
  <c r="BK352" i="1"/>
  <c r="AI351" i="1"/>
  <c r="AF351" i="1"/>
  <c r="AC351" i="1"/>
  <c r="BC350" i="1"/>
  <c r="BC349" i="1"/>
  <c r="BC348" i="1"/>
  <c r="AE348" i="1"/>
  <c r="BC347" i="1"/>
  <c r="BC346" i="1"/>
  <c r="BQ345" i="1"/>
  <c r="J338" i="1"/>
  <c r="AE337" i="1"/>
  <c r="AD337" i="1"/>
  <c r="AB337" i="1"/>
  <c r="P337" i="1"/>
  <c r="J337" i="1"/>
  <c r="B337" i="1"/>
  <c r="A337" i="1"/>
  <c r="J336" i="1"/>
  <c r="AE335" i="1"/>
  <c r="AD335" i="1"/>
  <c r="AB335" i="1"/>
  <c r="P335" i="1"/>
  <c r="J335" i="1"/>
  <c r="B335" i="1"/>
  <c r="A335" i="1"/>
  <c r="J334" i="1"/>
  <c r="AE333" i="1"/>
  <c r="AD333" i="1"/>
  <c r="AB333" i="1"/>
  <c r="P333" i="1"/>
  <c r="J333" i="1"/>
  <c r="B333" i="1"/>
  <c r="A333" i="1"/>
  <c r="J332" i="1"/>
  <c r="AE331" i="1"/>
  <c r="AD331" i="1"/>
  <c r="AB331" i="1"/>
  <c r="P331" i="1"/>
  <c r="J331" i="1"/>
  <c r="B331" i="1"/>
  <c r="A331" i="1"/>
  <c r="J330" i="1"/>
  <c r="AE329" i="1"/>
  <c r="AD329" i="1"/>
  <c r="AB329" i="1"/>
  <c r="P329" i="1"/>
  <c r="J329" i="1"/>
  <c r="B329" i="1"/>
  <c r="A329" i="1"/>
  <c r="J328" i="1"/>
  <c r="AE327" i="1"/>
  <c r="AD327" i="1"/>
  <c r="AB327" i="1"/>
  <c r="P327" i="1"/>
  <c r="J327" i="1"/>
  <c r="B327" i="1"/>
  <c r="A327" i="1"/>
  <c r="J326" i="1"/>
  <c r="AE325" i="1"/>
  <c r="AD325" i="1"/>
  <c r="AB325" i="1"/>
  <c r="P325" i="1"/>
  <c r="J325" i="1"/>
  <c r="B325" i="1"/>
  <c r="A325" i="1"/>
  <c r="J324" i="1"/>
  <c r="AE323" i="1"/>
  <c r="AD323" i="1"/>
  <c r="AB323" i="1"/>
  <c r="P323" i="1"/>
  <c r="J323" i="1"/>
  <c r="B323" i="1"/>
  <c r="A323" i="1"/>
  <c r="J322" i="1"/>
  <c r="AE321" i="1"/>
  <c r="AD321" i="1"/>
  <c r="AB321" i="1"/>
  <c r="P321" i="1"/>
  <c r="J321" i="1"/>
  <c r="B321" i="1"/>
  <c r="A321" i="1"/>
  <c r="J320" i="1"/>
  <c r="AE319" i="1"/>
  <c r="AD319" i="1"/>
  <c r="AB319" i="1"/>
  <c r="P319" i="1"/>
  <c r="J319" i="1"/>
  <c r="B319" i="1"/>
  <c r="A319" i="1"/>
  <c r="J318" i="1"/>
  <c r="AE317" i="1"/>
  <c r="AD317" i="1"/>
  <c r="AB317" i="1"/>
  <c r="P317" i="1"/>
  <c r="J317" i="1"/>
  <c r="B317" i="1"/>
  <c r="A317" i="1"/>
  <c r="J316" i="1"/>
  <c r="AE315" i="1"/>
  <c r="AD315" i="1"/>
  <c r="AB315" i="1"/>
  <c r="P315" i="1"/>
  <c r="J315" i="1"/>
  <c r="B315" i="1"/>
  <c r="A315" i="1"/>
  <c r="BK311" i="1"/>
  <c r="BK309" i="1"/>
  <c r="AI308" i="1"/>
  <c r="AF308" i="1"/>
  <c r="AC308" i="1"/>
  <c r="BC307" i="1"/>
  <c r="BC306" i="1"/>
  <c r="BC305" i="1"/>
  <c r="AE305" i="1"/>
  <c r="BC304" i="1"/>
  <c r="BC303" i="1"/>
  <c r="BQ302" i="1"/>
  <c r="J295" i="1"/>
  <c r="AE294" i="1"/>
  <c r="AD294" i="1"/>
  <c r="AB294" i="1"/>
  <c r="P294" i="1"/>
  <c r="J294" i="1"/>
  <c r="B294" i="1"/>
  <c r="A294" i="1"/>
  <c r="J293" i="1"/>
  <c r="AE292" i="1"/>
  <c r="AD292" i="1"/>
  <c r="AB292" i="1"/>
  <c r="P292" i="1"/>
  <c r="J292" i="1"/>
  <c r="B292" i="1"/>
  <c r="A292" i="1"/>
  <c r="J291" i="1"/>
  <c r="AE290" i="1"/>
  <c r="AD290" i="1"/>
  <c r="AB290" i="1"/>
  <c r="P290" i="1"/>
  <c r="J290" i="1"/>
  <c r="B290" i="1"/>
  <c r="A290" i="1"/>
  <c r="J289" i="1"/>
  <c r="AE288" i="1"/>
  <c r="AD288" i="1"/>
  <c r="AB288" i="1"/>
  <c r="P288" i="1"/>
  <c r="J288" i="1"/>
  <c r="B288" i="1"/>
  <c r="A288" i="1"/>
  <c r="J287" i="1"/>
  <c r="AE286" i="1"/>
  <c r="AD286" i="1"/>
  <c r="AB286" i="1"/>
  <c r="P286" i="1"/>
  <c r="J286" i="1"/>
  <c r="B286" i="1"/>
  <c r="A286" i="1"/>
  <c r="J285" i="1"/>
  <c r="AE284" i="1"/>
  <c r="AD284" i="1"/>
  <c r="AB284" i="1"/>
  <c r="P284" i="1"/>
  <c r="J284" i="1"/>
  <c r="B284" i="1"/>
  <c r="A284" i="1"/>
  <c r="J283" i="1"/>
  <c r="AE282" i="1"/>
  <c r="AD282" i="1"/>
  <c r="AB282" i="1"/>
  <c r="P282" i="1"/>
  <c r="J282" i="1"/>
  <c r="B282" i="1"/>
  <c r="A282" i="1"/>
  <c r="J281" i="1"/>
  <c r="AE280" i="1"/>
  <c r="AD280" i="1"/>
  <c r="AB280" i="1"/>
  <c r="P280" i="1"/>
  <c r="J280" i="1"/>
  <c r="B280" i="1"/>
  <c r="A280" i="1"/>
  <c r="J279" i="1"/>
  <c r="AE278" i="1"/>
  <c r="AD278" i="1"/>
  <c r="AB278" i="1"/>
  <c r="P278" i="1"/>
  <c r="J278" i="1"/>
  <c r="B278" i="1"/>
  <c r="A278" i="1"/>
  <c r="J277" i="1"/>
  <c r="AE276" i="1"/>
  <c r="AD276" i="1"/>
  <c r="AB276" i="1"/>
  <c r="P276" i="1"/>
  <c r="J276" i="1"/>
  <c r="B276" i="1"/>
  <c r="A276" i="1"/>
  <c r="J275" i="1"/>
  <c r="AE274" i="1"/>
  <c r="AD274" i="1"/>
  <c r="AB274" i="1"/>
  <c r="P274" i="1"/>
  <c r="J274" i="1"/>
  <c r="B274" i="1"/>
  <c r="A274" i="1"/>
  <c r="J273" i="1"/>
  <c r="AE272" i="1"/>
  <c r="AD272" i="1"/>
  <c r="AB272" i="1"/>
  <c r="P272" i="1"/>
  <c r="J272" i="1"/>
  <c r="B272" i="1"/>
  <c r="A272" i="1"/>
  <c r="BK268" i="1"/>
  <c r="BK266" i="1"/>
  <c r="AI265" i="1"/>
  <c r="AF265" i="1"/>
  <c r="AC265" i="1"/>
  <c r="BC264" i="1"/>
  <c r="BC263" i="1"/>
  <c r="BC262" i="1"/>
  <c r="AE262" i="1"/>
  <c r="BC261" i="1"/>
  <c r="BC260" i="1"/>
  <c r="BQ259" i="1"/>
  <c r="J252" i="1"/>
  <c r="AE251" i="1"/>
  <c r="AD251" i="1"/>
  <c r="AB251" i="1"/>
  <c r="P251" i="1"/>
  <c r="J251" i="1"/>
  <c r="B251" i="1"/>
  <c r="A251" i="1"/>
  <c r="J250" i="1"/>
  <c r="AE249" i="1"/>
  <c r="AD249" i="1"/>
  <c r="AB249" i="1"/>
  <c r="P249" i="1"/>
  <c r="J249" i="1"/>
  <c r="B249" i="1"/>
  <c r="A249" i="1"/>
  <c r="J248" i="1"/>
  <c r="AE247" i="1"/>
  <c r="AD247" i="1"/>
  <c r="AB247" i="1"/>
  <c r="P247" i="1"/>
  <c r="J247" i="1"/>
  <c r="B247" i="1"/>
  <c r="A247" i="1"/>
  <c r="J246" i="1"/>
  <c r="AE245" i="1"/>
  <c r="AD245" i="1"/>
  <c r="AB245" i="1"/>
  <c r="P245" i="1"/>
  <c r="J245" i="1"/>
  <c r="B245" i="1"/>
  <c r="A245" i="1"/>
  <c r="J244" i="1"/>
  <c r="AE243" i="1"/>
  <c r="AD243" i="1"/>
  <c r="AB243" i="1"/>
  <c r="P243" i="1"/>
  <c r="J243" i="1"/>
  <c r="B243" i="1"/>
  <c r="A243" i="1"/>
  <c r="J242" i="1"/>
  <c r="AE241" i="1"/>
  <c r="AD241" i="1"/>
  <c r="AB241" i="1"/>
  <c r="P241" i="1"/>
  <c r="J241" i="1"/>
  <c r="B241" i="1"/>
  <c r="A241" i="1"/>
  <c r="J240" i="1"/>
  <c r="AE239" i="1"/>
  <c r="AD239" i="1"/>
  <c r="AB239" i="1"/>
  <c r="P239" i="1"/>
  <c r="J239" i="1"/>
  <c r="B239" i="1"/>
  <c r="A239" i="1"/>
  <c r="J238" i="1"/>
  <c r="AE237" i="1"/>
  <c r="AD237" i="1"/>
  <c r="AB237" i="1"/>
  <c r="P237" i="1"/>
  <c r="J237" i="1"/>
  <c r="B237" i="1"/>
  <c r="A237" i="1"/>
  <c r="J236" i="1"/>
  <c r="AE235" i="1"/>
  <c r="AD235" i="1"/>
  <c r="AB235" i="1"/>
  <c r="P235" i="1"/>
  <c r="J235" i="1"/>
  <c r="B235" i="1"/>
  <c r="A235" i="1"/>
  <c r="J234" i="1"/>
  <c r="AE233" i="1"/>
  <c r="AD233" i="1"/>
  <c r="AB233" i="1"/>
  <c r="P233" i="1"/>
  <c r="J233" i="1"/>
  <c r="B233" i="1"/>
  <c r="A233" i="1"/>
  <c r="J232" i="1"/>
  <c r="AE231" i="1"/>
  <c r="AD231" i="1"/>
  <c r="AB231" i="1"/>
  <c r="P231" i="1"/>
  <c r="J231" i="1"/>
  <c r="B231" i="1"/>
  <c r="A231" i="1"/>
  <c r="J230" i="1"/>
  <c r="AE229" i="1"/>
  <c r="AD229" i="1"/>
  <c r="AB229" i="1"/>
  <c r="P229" i="1"/>
  <c r="J229" i="1"/>
  <c r="B229" i="1"/>
  <c r="A229" i="1"/>
  <c r="BK225" i="1"/>
  <c r="BK223" i="1"/>
  <c r="AI222" i="1"/>
  <c r="AF222" i="1"/>
  <c r="AC222" i="1"/>
  <c r="BC221" i="1"/>
  <c r="BC220" i="1"/>
  <c r="BC219" i="1"/>
  <c r="AE219" i="1"/>
  <c r="BC218" i="1"/>
  <c r="BC217" i="1"/>
  <c r="BQ216" i="1"/>
  <c r="J209" i="1"/>
  <c r="AE208" i="1"/>
  <c r="AD208" i="1"/>
  <c r="AB208" i="1"/>
  <c r="P208" i="1"/>
  <c r="J208" i="1"/>
  <c r="B208" i="1"/>
  <c r="A208" i="1"/>
  <c r="J207" i="1"/>
  <c r="AE206" i="1"/>
  <c r="AD206" i="1"/>
  <c r="AB206" i="1"/>
  <c r="P206" i="1"/>
  <c r="J206" i="1"/>
  <c r="B206" i="1"/>
  <c r="A206" i="1"/>
  <c r="J205" i="1"/>
  <c r="AE204" i="1"/>
  <c r="AD204" i="1"/>
  <c r="AB204" i="1"/>
  <c r="P204" i="1"/>
  <c r="J204" i="1"/>
  <c r="B204" i="1"/>
  <c r="A204" i="1"/>
  <c r="J203" i="1"/>
  <c r="AE202" i="1"/>
  <c r="AD202" i="1"/>
  <c r="AB202" i="1"/>
  <c r="P202" i="1"/>
  <c r="J202" i="1"/>
  <c r="B202" i="1"/>
  <c r="A202" i="1"/>
  <c r="J201" i="1"/>
  <c r="AE200" i="1"/>
  <c r="AD200" i="1"/>
  <c r="AB200" i="1"/>
  <c r="P200" i="1"/>
  <c r="J200" i="1"/>
  <c r="B200" i="1"/>
  <c r="A200" i="1"/>
  <c r="J199" i="1"/>
  <c r="AE198" i="1"/>
  <c r="AD198" i="1"/>
  <c r="AB198" i="1"/>
  <c r="P198" i="1"/>
  <c r="J198" i="1"/>
  <c r="B198" i="1"/>
  <c r="A198" i="1"/>
  <c r="J197" i="1"/>
  <c r="AE196" i="1"/>
  <c r="AD196" i="1"/>
  <c r="AB196" i="1"/>
  <c r="P196" i="1"/>
  <c r="J196" i="1"/>
  <c r="B196" i="1"/>
  <c r="A196" i="1"/>
  <c r="J195" i="1"/>
  <c r="AE194" i="1"/>
  <c r="AD194" i="1"/>
  <c r="AB194" i="1"/>
  <c r="P194" i="1"/>
  <c r="J194" i="1"/>
  <c r="B194" i="1"/>
  <c r="A194" i="1"/>
  <c r="J193" i="1"/>
  <c r="AE192" i="1"/>
  <c r="AD192" i="1"/>
  <c r="AB192" i="1"/>
  <c r="P192" i="1"/>
  <c r="J192" i="1"/>
  <c r="B192" i="1"/>
  <c r="A192" i="1"/>
  <c r="J191" i="1"/>
  <c r="AE190" i="1"/>
  <c r="AD190" i="1"/>
  <c r="AB190" i="1"/>
  <c r="P190" i="1"/>
  <c r="J190" i="1"/>
  <c r="B190" i="1"/>
  <c r="A190" i="1"/>
  <c r="J189" i="1"/>
  <c r="AE188" i="1"/>
  <c r="AD188" i="1"/>
  <c r="AB188" i="1"/>
  <c r="P188" i="1"/>
  <c r="J188" i="1"/>
  <c r="B188" i="1"/>
  <c r="A188" i="1"/>
  <c r="J187" i="1"/>
  <c r="AE186" i="1"/>
  <c r="AD186" i="1"/>
  <c r="AB186" i="1"/>
  <c r="P186" i="1"/>
  <c r="J186" i="1"/>
  <c r="B186" i="1"/>
  <c r="A186" i="1"/>
  <c r="BK182" i="1"/>
  <c r="BK180" i="1"/>
  <c r="AI179" i="1"/>
  <c r="AF179" i="1"/>
  <c r="AC179" i="1"/>
  <c r="BC178" i="1"/>
  <c r="BC177" i="1"/>
  <c r="BC176" i="1"/>
  <c r="AE176" i="1"/>
  <c r="BC175" i="1"/>
  <c r="BC174" i="1"/>
  <c r="BQ173" i="1"/>
  <c r="J166" i="1"/>
  <c r="AE165" i="1"/>
  <c r="AD165" i="1"/>
  <c r="AB165" i="1"/>
  <c r="P165" i="1"/>
  <c r="J165" i="1"/>
  <c r="B165" i="1"/>
  <c r="A165" i="1"/>
  <c r="J164" i="1"/>
  <c r="AE163" i="1"/>
  <c r="AD163" i="1"/>
  <c r="AB163" i="1"/>
  <c r="P163" i="1"/>
  <c r="J163" i="1"/>
  <c r="B163" i="1"/>
  <c r="A163" i="1"/>
  <c r="J162" i="1"/>
  <c r="AE161" i="1"/>
  <c r="AD161" i="1"/>
  <c r="AB161" i="1"/>
  <c r="P161" i="1"/>
  <c r="J161" i="1"/>
  <c r="B161" i="1"/>
  <c r="A161" i="1"/>
  <c r="J160" i="1"/>
  <c r="AE159" i="1"/>
  <c r="AD159" i="1"/>
  <c r="AB159" i="1"/>
  <c r="P159" i="1"/>
  <c r="J159" i="1"/>
  <c r="B159" i="1"/>
  <c r="A159" i="1"/>
  <c r="J158" i="1"/>
  <c r="AE157" i="1"/>
  <c r="AD157" i="1"/>
  <c r="AB157" i="1"/>
  <c r="P157" i="1"/>
  <c r="J157" i="1"/>
  <c r="B157" i="1"/>
  <c r="A157" i="1"/>
  <c r="J156" i="1"/>
  <c r="AE155" i="1"/>
  <c r="AD155" i="1"/>
  <c r="AB155" i="1"/>
  <c r="P155" i="1"/>
  <c r="J155" i="1"/>
  <c r="B155" i="1"/>
  <c r="A155" i="1"/>
  <c r="J154" i="1"/>
  <c r="AE153" i="1"/>
  <c r="AD153" i="1"/>
  <c r="AB153" i="1"/>
  <c r="P153" i="1"/>
  <c r="J153" i="1"/>
  <c r="B153" i="1"/>
  <c r="A153" i="1"/>
  <c r="J152" i="1"/>
  <c r="AE151" i="1"/>
  <c r="AD151" i="1"/>
  <c r="AB151" i="1"/>
  <c r="P151" i="1"/>
  <c r="J151" i="1"/>
  <c r="B151" i="1"/>
  <c r="A151" i="1"/>
  <c r="J150" i="1"/>
  <c r="AE149" i="1"/>
  <c r="AD149" i="1"/>
  <c r="AB149" i="1"/>
  <c r="P149" i="1"/>
  <c r="J149" i="1"/>
  <c r="B149" i="1"/>
  <c r="A149" i="1"/>
  <c r="J148" i="1"/>
  <c r="AE147" i="1"/>
  <c r="AD147" i="1"/>
  <c r="AB147" i="1"/>
  <c r="P147" i="1"/>
  <c r="J147" i="1"/>
  <c r="B147" i="1"/>
  <c r="A147" i="1"/>
  <c r="J146" i="1"/>
  <c r="AE145" i="1"/>
  <c r="AD145" i="1"/>
  <c r="AB145" i="1"/>
  <c r="P145" i="1"/>
  <c r="J145" i="1"/>
  <c r="B145" i="1"/>
  <c r="A145" i="1"/>
  <c r="J144" i="1"/>
  <c r="AE143" i="1"/>
  <c r="AD143" i="1"/>
  <c r="AB143" i="1"/>
  <c r="P143" i="1"/>
  <c r="J143" i="1"/>
  <c r="B143" i="1"/>
  <c r="A143" i="1"/>
  <c r="BK139" i="1"/>
  <c r="BK137" i="1"/>
  <c r="AI136" i="1"/>
  <c r="AF136" i="1"/>
  <c r="AC136" i="1"/>
  <c r="BC135" i="1"/>
  <c r="BC134" i="1"/>
  <c r="BC133" i="1"/>
  <c r="AE133" i="1"/>
  <c r="BC132" i="1"/>
  <c r="BC131" i="1"/>
  <c r="BQ130" i="1"/>
  <c r="J123" i="1"/>
  <c r="AE122" i="1"/>
  <c r="AD122" i="1"/>
  <c r="AB122" i="1"/>
  <c r="P122" i="1"/>
  <c r="J122" i="1"/>
  <c r="B122" i="1"/>
  <c r="A122" i="1"/>
  <c r="J121" i="1"/>
  <c r="AE120" i="1"/>
  <c r="AD120" i="1"/>
  <c r="AB120" i="1"/>
  <c r="P120" i="1"/>
  <c r="J120" i="1"/>
  <c r="B120" i="1"/>
  <c r="A120" i="1"/>
  <c r="J119" i="1"/>
  <c r="AE118" i="1"/>
  <c r="AD118" i="1"/>
  <c r="AB118" i="1"/>
  <c r="P118" i="1"/>
  <c r="J118" i="1"/>
  <c r="B118" i="1"/>
  <c r="A118" i="1"/>
  <c r="J117" i="1"/>
  <c r="AE116" i="1"/>
  <c r="AD116" i="1"/>
  <c r="AB116" i="1"/>
  <c r="P116" i="1"/>
  <c r="J116" i="1"/>
  <c r="B116" i="1"/>
  <c r="A116" i="1"/>
  <c r="J115" i="1"/>
  <c r="AE114" i="1"/>
  <c r="AD114" i="1"/>
  <c r="AB114" i="1"/>
  <c r="P114" i="1"/>
  <c r="J114" i="1"/>
  <c r="B114" i="1"/>
  <c r="A114" i="1"/>
  <c r="J113" i="1"/>
  <c r="AE112" i="1"/>
  <c r="AD112" i="1"/>
  <c r="AB112" i="1"/>
  <c r="P112" i="1"/>
  <c r="J112" i="1"/>
  <c r="B112" i="1"/>
  <c r="A112" i="1"/>
  <c r="J111" i="1"/>
  <c r="AE110" i="1"/>
  <c r="AD110" i="1"/>
  <c r="AB110" i="1"/>
  <c r="P110" i="1"/>
  <c r="J110" i="1"/>
  <c r="B110" i="1"/>
  <c r="A110" i="1"/>
  <c r="J109" i="1"/>
  <c r="AE108" i="1"/>
  <c r="AD108" i="1"/>
  <c r="AB108" i="1"/>
  <c r="P108" i="1"/>
  <c r="J108" i="1"/>
  <c r="B108" i="1"/>
  <c r="A108" i="1"/>
  <c r="J107" i="1"/>
  <c r="AE106" i="1"/>
  <c r="AD106" i="1"/>
  <c r="AB106" i="1"/>
  <c r="P106" i="1"/>
  <c r="J106" i="1"/>
  <c r="B106" i="1"/>
  <c r="A106" i="1"/>
  <c r="J105" i="1"/>
  <c r="AE104" i="1"/>
  <c r="AD104" i="1"/>
  <c r="AB104" i="1"/>
  <c r="P104" i="1"/>
  <c r="J104" i="1"/>
  <c r="B104" i="1"/>
  <c r="A104" i="1"/>
  <c r="J103" i="1"/>
  <c r="AE102" i="1"/>
  <c r="AD102" i="1"/>
  <c r="AB102" i="1"/>
  <c r="P102" i="1"/>
  <c r="J102" i="1"/>
  <c r="B102" i="1"/>
  <c r="A102" i="1"/>
  <c r="J101" i="1"/>
  <c r="AE100" i="1"/>
  <c r="AD100" i="1"/>
  <c r="AB100" i="1"/>
  <c r="P100" i="1"/>
  <c r="J100" i="1"/>
  <c r="B100" i="1"/>
  <c r="A100" i="1"/>
  <c r="BK96" i="1"/>
  <c r="BK94" i="1"/>
  <c r="AI93" i="1"/>
  <c r="AF93" i="1"/>
  <c r="AC93" i="1"/>
  <c r="BC92" i="1"/>
  <c r="BC91" i="1"/>
  <c r="BC90" i="1"/>
  <c r="AE90" i="1"/>
  <c r="BC89" i="1"/>
  <c r="BC88" i="1"/>
  <c r="BQ87" i="1"/>
  <c r="J80" i="1"/>
  <c r="AE79" i="1"/>
  <c r="AD79" i="1"/>
  <c r="AB79" i="1"/>
  <c r="P79" i="1"/>
  <c r="J79" i="1"/>
  <c r="B79" i="1"/>
  <c r="A79" i="1"/>
  <c r="J78" i="1"/>
  <c r="AE77" i="1"/>
  <c r="AD77" i="1"/>
  <c r="AB77" i="1"/>
  <c r="P77" i="1"/>
  <c r="J77" i="1"/>
  <c r="B77" i="1"/>
  <c r="A77" i="1"/>
  <c r="J76" i="1"/>
  <c r="AE75" i="1"/>
  <c r="AD75" i="1"/>
  <c r="AB75" i="1"/>
  <c r="P75" i="1"/>
  <c r="J75" i="1"/>
  <c r="B75" i="1"/>
  <c r="A75" i="1"/>
  <c r="J74" i="1"/>
  <c r="AE73" i="1"/>
  <c r="AD73" i="1"/>
  <c r="AB73" i="1"/>
  <c r="P73" i="1"/>
  <c r="J73" i="1"/>
  <c r="B73" i="1"/>
  <c r="A73" i="1"/>
  <c r="J72" i="1"/>
  <c r="AE71" i="1"/>
  <c r="AD71" i="1"/>
  <c r="AB71" i="1"/>
  <c r="P71" i="1"/>
  <c r="J71" i="1"/>
  <c r="B71" i="1"/>
  <c r="A71" i="1"/>
  <c r="J70" i="1"/>
  <c r="AE69" i="1"/>
  <c r="AD69" i="1"/>
  <c r="AB69" i="1"/>
  <c r="P69" i="1"/>
  <c r="J69" i="1"/>
  <c r="B69" i="1"/>
  <c r="A69" i="1"/>
  <c r="J68" i="1"/>
  <c r="AE67" i="1"/>
  <c r="AD67" i="1"/>
  <c r="AB67" i="1"/>
  <c r="P67" i="1"/>
  <c r="J67" i="1"/>
  <c r="B67" i="1"/>
  <c r="A67" i="1"/>
  <c r="J66" i="1"/>
  <c r="AE65" i="1"/>
  <c r="AD65" i="1"/>
  <c r="AB65" i="1"/>
  <c r="P65" i="1"/>
  <c r="J65" i="1"/>
  <c r="B65" i="1"/>
  <c r="A65" i="1"/>
  <c r="J64" i="1"/>
  <c r="AE63" i="1"/>
  <c r="AD63" i="1"/>
  <c r="AB63" i="1"/>
  <c r="P63" i="1"/>
  <c r="J63" i="1"/>
  <c r="B63" i="1"/>
  <c r="A63" i="1"/>
  <c r="J62" i="1"/>
  <c r="AE61" i="1"/>
  <c r="AD61" i="1"/>
  <c r="AB61" i="1"/>
  <c r="P61" i="1"/>
  <c r="J61" i="1"/>
  <c r="B61" i="1"/>
  <c r="A61" i="1"/>
  <c r="J60" i="1"/>
  <c r="AE59" i="1"/>
  <c r="AD59" i="1"/>
  <c r="AB59" i="1"/>
  <c r="P59" i="1"/>
  <c r="J59" i="1"/>
  <c r="B59" i="1"/>
  <c r="A59" i="1"/>
  <c r="J58" i="1"/>
  <c r="AE57" i="1"/>
  <c r="AD57" i="1"/>
  <c r="AB57" i="1"/>
  <c r="P57" i="1"/>
  <c r="J57" i="1"/>
  <c r="B57" i="1"/>
  <c r="A57" i="1"/>
  <c r="BK53" i="1"/>
  <c r="BK51" i="1"/>
  <c r="AI50" i="1"/>
  <c r="AF50" i="1"/>
  <c r="AC50" i="1"/>
  <c r="BC49" i="1"/>
  <c r="BC48" i="1"/>
  <c r="BC47" i="1"/>
  <c r="AE47" i="1"/>
  <c r="BC46" i="1"/>
  <c r="BC45" i="1"/>
  <c r="BQ44" i="1"/>
  <c r="BI426" i="4"/>
  <c r="BC426" i="1" s="1"/>
  <c r="AM423" i="4"/>
  <c r="AM421" i="4"/>
  <c r="AM419" i="4"/>
  <c r="AM417" i="4"/>
  <c r="AM415" i="4"/>
  <c r="AM413" i="4"/>
  <c r="AM411" i="4"/>
  <c r="AM409" i="4"/>
  <c r="AM407" i="4"/>
  <c r="AM405" i="4"/>
  <c r="AM403" i="4"/>
  <c r="AM401" i="4"/>
  <c r="BB388" i="4" s="1"/>
  <c r="BF397" i="4"/>
  <c r="BF395" i="4"/>
  <c r="Y394" i="4"/>
  <c r="V394" i="4"/>
  <c r="S394" i="4"/>
  <c r="AX393" i="4"/>
  <c r="AX392" i="4"/>
  <c r="AX391" i="4"/>
  <c r="U391" i="4"/>
  <c r="AX390" i="4"/>
  <c r="AX389" i="4"/>
  <c r="BH388" i="4"/>
  <c r="BI383" i="4"/>
  <c r="BC383" i="1" s="1"/>
  <c r="AM380" i="4"/>
  <c r="AM378" i="4"/>
  <c r="AM376" i="4"/>
  <c r="AM374" i="4"/>
  <c r="AM372" i="4"/>
  <c r="AM370" i="4"/>
  <c r="AM368" i="4"/>
  <c r="AM366" i="4"/>
  <c r="AM364" i="4"/>
  <c r="AM362" i="4"/>
  <c r="AM360" i="4"/>
  <c r="AM358" i="4"/>
  <c r="BB345" i="4" s="1"/>
  <c r="BF354" i="4"/>
  <c r="BF352" i="4"/>
  <c r="Y351" i="4"/>
  <c r="V351" i="4"/>
  <c r="S351" i="4"/>
  <c r="AX350" i="4"/>
  <c r="AX349" i="4"/>
  <c r="AX348" i="4"/>
  <c r="U348" i="4"/>
  <c r="AX347" i="4"/>
  <c r="AX346" i="4"/>
  <c r="BH345" i="4"/>
  <c r="BI340" i="4"/>
  <c r="BC340" i="1" s="1"/>
  <c r="AM337" i="4"/>
  <c r="AM335" i="4"/>
  <c r="AM333" i="4"/>
  <c r="AM331" i="4"/>
  <c r="AM329" i="4"/>
  <c r="AM327" i="4"/>
  <c r="AM325" i="4"/>
  <c r="AM323" i="4"/>
  <c r="AM321" i="4"/>
  <c r="AM319" i="4"/>
  <c r="AM317" i="4"/>
  <c r="AM315" i="4"/>
  <c r="BB302" i="4" s="1"/>
  <c r="BF311" i="4"/>
  <c r="BF309" i="4"/>
  <c r="Y308" i="4"/>
  <c r="V308" i="4"/>
  <c r="S308" i="4"/>
  <c r="AX307" i="4"/>
  <c r="AX306" i="4"/>
  <c r="AX305" i="4"/>
  <c r="U305" i="4"/>
  <c r="AX304" i="4"/>
  <c r="AX303" i="4"/>
  <c r="BH302" i="4"/>
  <c r="BI297" i="4"/>
  <c r="BC297" i="1" s="1"/>
  <c r="AM294" i="4"/>
  <c r="AM292" i="4"/>
  <c r="AM290" i="4"/>
  <c r="AT290" i="4" s="1"/>
  <c r="AM288" i="4"/>
  <c r="AM286" i="4"/>
  <c r="AM284" i="4"/>
  <c r="AM282" i="4"/>
  <c r="AT282" i="4" s="1"/>
  <c r="AM280" i="4"/>
  <c r="AM278" i="4"/>
  <c r="AM276" i="4"/>
  <c r="AM274" i="4"/>
  <c r="AR274" i="4" s="1"/>
  <c r="AM272" i="4"/>
  <c r="BB259" i="4" s="1"/>
  <c r="BF268" i="4"/>
  <c r="BF266" i="4"/>
  <c r="Y265" i="4"/>
  <c r="V265" i="4"/>
  <c r="S265" i="4"/>
  <c r="AX264" i="4"/>
  <c r="AX263" i="4"/>
  <c r="AX262" i="4"/>
  <c r="U262" i="4"/>
  <c r="AX261" i="4"/>
  <c r="AX260" i="4"/>
  <c r="BH259" i="4"/>
  <c r="BI254" i="4"/>
  <c r="BC254" i="1" s="1"/>
  <c r="AM251" i="4"/>
  <c r="AM249" i="4"/>
  <c r="AM247" i="4"/>
  <c r="AM245" i="4"/>
  <c r="AM243" i="4"/>
  <c r="AM241" i="4"/>
  <c r="AM239" i="4"/>
  <c r="AM237" i="4"/>
  <c r="AM235" i="4"/>
  <c r="AM233" i="4"/>
  <c r="AM231" i="4"/>
  <c r="AM229" i="4"/>
  <c r="BB216" i="4" s="1"/>
  <c r="BF225" i="4"/>
  <c r="BF223" i="4"/>
  <c r="Y222" i="4"/>
  <c r="V222" i="4"/>
  <c r="S222" i="4"/>
  <c r="AX221" i="4"/>
  <c r="AX220" i="4"/>
  <c r="AX219" i="4"/>
  <c r="U219" i="4"/>
  <c r="AX218" i="4"/>
  <c r="AX217" i="4"/>
  <c r="BH216" i="4"/>
  <c r="BI211" i="4"/>
  <c r="BC211" i="1" s="1"/>
  <c r="AM208" i="4"/>
  <c r="AM206" i="4"/>
  <c r="AM204" i="4"/>
  <c r="AM202" i="4"/>
  <c r="AM200" i="4"/>
  <c r="AM198" i="4"/>
  <c r="AM196" i="4"/>
  <c r="AM194" i="4"/>
  <c r="AM192" i="4"/>
  <c r="AM190" i="4"/>
  <c r="AM188" i="4"/>
  <c r="AM186" i="4"/>
  <c r="BF182" i="4"/>
  <c r="BF180" i="4"/>
  <c r="Y179" i="4"/>
  <c r="V179" i="4"/>
  <c r="S179" i="4"/>
  <c r="AX178" i="4"/>
  <c r="AX177" i="4"/>
  <c r="AX176" i="4"/>
  <c r="U176" i="4"/>
  <c r="AX175" i="4"/>
  <c r="AX174" i="4"/>
  <c r="BH173" i="4"/>
  <c r="BI168" i="4"/>
  <c r="BA168" i="1" s="1"/>
  <c r="AM165" i="4"/>
  <c r="AM163" i="4"/>
  <c r="AM161" i="4"/>
  <c r="AM159" i="4"/>
  <c r="AM157" i="4"/>
  <c r="AM155" i="4"/>
  <c r="AM153" i="4"/>
  <c r="AM151" i="4"/>
  <c r="AM149" i="4"/>
  <c r="AM147" i="4"/>
  <c r="AM145" i="4"/>
  <c r="AM143" i="4"/>
  <c r="BB130" i="4" s="1"/>
  <c r="BF139" i="4"/>
  <c r="BF137" i="4"/>
  <c r="Y136" i="4"/>
  <c r="V136" i="4"/>
  <c r="S136" i="4"/>
  <c r="AX135" i="4"/>
  <c r="AX134" i="4"/>
  <c r="AX133" i="4"/>
  <c r="U133" i="4"/>
  <c r="AX132" i="4"/>
  <c r="AX131" i="4"/>
  <c r="BH130" i="4"/>
  <c r="BI125" i="4"/>
  <c r="BC125" i="1" s="1"/>
  <c r="AM122" i="4"/>
  <c r="AM120" i="4"/>
  <c r="AM118" i="4"/>
  <c r="AM116" i="4"/>
  <c r="AM114" i="4"/>
  <c r="AM112" i="4"/>
  <c r="AT112" i="4" s="1"/>
  <c r="AM110" i="4"/>
  <c r="AM108" i="4"/>
  <c r="AM106" i="4"/>
  <c r="AM104" i="4"/>
  <c r="AM102" i="4"/>
  <c r="AM100" i="4"/>
  <c r="BF96" i="4"/>
  <c r="BF94" i="4"/>
  <c r="Y93" i="4"/>
  <c r="V93" i="4"/>
  <c r="S93" i="4"/>
  <c r="AX92" i="4"/>
  <c r="AX91" i="4"/>
  <c r="AX90" i="4"/>
  <c r="U90" i="4"/>
  <c r="AX89" i="4"/>
  <c r="AX88" i="4"/>
  <c r="BH87" i="4"/>
  <c r="Y50" i="4"/>
  <c r="V50" i="4"/>
  <c r="S50" i="4"/>
  <c r="U47" i="4"/>
  <c r="BF53" i="4"/>
  <c r="BF51" i="4"/>
  <c r="AX49" i="4"/>
  <c r="AX48" i="4"/>
  <c r="AX47" i="4"/>
  <c r="AX46" i="4"/>
  <c r="AX45" i="4"/>
  <c r="BH44" i="4"/>
  <c r="BI82" i="4"/>
  <c r="BC82" i="1" s="1"/>
  <c r="AM79" i="4"/>
  <c r="AM77" i="4"/>
  <c r="AM75" i="4"/>
  <c r="AM73" i="4"/>
  <c r="AM71" i="4"/>
  <c r="AM69" i="4"/>
  <c r="AM67" i="4"/>
  <c r="AM65" i="4"/>
  <c r="AM63" i="4"/>
  <c r="AM61" i="4"/>
  <c r="AM59" i="4"/>
  <c r="AM57" i="4"/>
  <c r="AW82" i="1" l="1"/>
  <c r="AO284" i="4"/>
  <c r="BE284" i="4" s="1"/>
  <c r="AY284" i="1" s="1"/>
  <c r="BC168" i="1"/>
  <c r="AO276" i="4"/>
  <c r="BE276" i="4" s="1"/>
  <c r="AY276" i="1" s="1"/>
  <c r="AT276" i="4"/>
  <c r="AT284" i="4"/>
  <c r="AO292" i="4"/>
  <c r="AT292" i="4"/>
  <c r="BB173" i="4"/>
  <c r="AW211" i="1"/>
  <c r="BA211" i="1"/>
  <c r="AX211" i="1"/>
  <c r="AY211" i="1"/>
  <c r="AZ211" i="1"/>
  <c r="BB211" i="1"/>
  <c r="AT294" i="4"/>
  <c r="AO294" i="4"/>
  <c r="AX82" i="1"/>
  <c r="BB254" i="1"/>
  <c r="AZ254" i="1"/>
  <c r="AX254" i="1"/>
  <c r="AY254" i="1"/>
  <c r="AW254" i="1"/>
  <c r="BA254" i="1"/>
  <c r="AO280" i="4"/>
  <c r="AY82" i="1"/>
  <c r="AT280" i="4"/>
  <c r="AO290" i="4"/>
  <c r="AZ82" i="1"/>
  <c r="AX168" i="1"/>
  <c r="BA82" i="1"/>
  <c r="AN272" i="4"/>
  <c r="AO286" i="4"/>
  <c r="BA297" i="1"/>
  <c r="AX297" i="1"/>
  <c r="AZ297" i="1"/>
  <c r="AY297" i="1"/>
  <c r="AW297" i="1"/>
  <c r="BB297" i="1"/>
  <c r="AO325" i="4"/>
  <c r="BB82" i="1"/>
  <c r="AP272" i="4"/>
  <c r="AT286" i="4"/>
  <c r="BB87" i="4"/>
  <c r="AR272" i="4"/>
  <c r="AO282" i="4"/>
  <c r="BE282" i="4" s="1"/>
  <c r="AY282" i="1" s="1"/>
  <c r="BA340" i="1"/>
  <c r="AY340" i="1"/>
  <c r="BB340" i="1"/>
  <c r="AZ340" i="1"/>
  <c r="AX340" i="1"/>
  <c r="AW340" i="1"/>
  <c r="BB125" i="1"/>
  <c r="AZ125" i="1"/>
  <c r="AX125" i="1"/>
  <c r="AO278" i="4"/>
  <c r="AQ358" i="4"/>
  <c r="BB383" i="1"/>
  <c r="BA383" i="1"/>
  <c r="AZ383" i="1"/>
  <c r="AY383" i="1"/>
  <c r="AX383" i="1"/>
  <c r="AW383" i="1"/>
  <c r="AW125" i="1"/>
  <c r="AN274" i="4"/>
  <c r="AT278" i="4"/>
  <c r="AO288" i="4"/>
  <c r="BE288" i="4" s="1"/>
  <c r="AY288" i="1" s="1"/>
  <c r="AY125" i="1"/>
  <c r="AY168" i="1"/>
  <c r="AW168" i="1"/>
  <c r="BB168" i="1"/>
  <c r="AZ168" i="1"/>
  <c r="AP274" i="4"/>
  <c r="AT288" i="4"/>
  <c r="AQ401" i="4"/>
  <c r="BB426" i="1"/>
  <c r="BA426" i="1"/>
  <c r="AZ426" i="1"/>
  <c r="AY426" i="1"/>
  <c r="AX426" i="1"/>
  <c r="AW426" i="1"/>
  <c r="BA125" i="1"/>
  <c r="B6" i="1"/>
  <c r="D178" i="4"/>
  <c r="D92" i="4"/>
  <c r="D264" i="4"/>
  <c r="D307" i="4"/>
  <c r="D49" i="4"/>
  <c r="B49" i="1" s="1"/>
  <c r="D135" i="4"/>
  <c r="D221" i="4"/>
  <c r="D350" i="4"/>
  <c r="AO401" i="4"/>
  <c r="BE401" i="4" s="1"/>
  <c r="AY401" i="1" s="1"/>
  <c r="AT401" i="4"/>
  <c r="AO403" i="4"/>
  <c r="AQ403" i="4"/>
  <c r="AT403" i="4"/>
  <c r="AR405" i="4"/>
  <c r="AP405" i="4"/>
  <c r="AN405" i="4"/>
  <c r="AQ405" i="4"/>
  <c r="AR407" i="4"/>
  <c r="AP407" i="4"/>
  <c r="AN407" i="4"/>
  <c r="AQ407" i="4"/>
  <c r="AN401" i="4"/>
  <c r="AP401" i="4"/>
  <c r="AR401" i="4"/>
  <c r="AN403" i="4"/>
  <c r="AP403" i="4"/>
  <c r="AR403" i="4"/>
  <c r="AO405" i="4"/>
  <c r="AT405" i="4"/>
  <c r="AO407" i="4"/>
  <c r="AT407" i="4"/>
  <c r="AO409" i="4"/>
  <c r="AT409" i="4"/>
  <c r="AR409" i="4"/>
  <c r="AP409" i="4"/>
  <c r="AN409" i="4"/>
  <c r="AN411" i="4"/>
  <c r="AP411" i="4"/>
  <c r="AR411" i="4"/>
  <c r="AN413" i="4"/>
  <c r="AP413" i="4"/>
  <c r="AR413" i="4"/>
  <c r="AN415" i="4"/>
  <c r="AP415" i="4"/>
  <c r="AR415" i="4"/>
  <c r="AN417" i="4"/>
  <c r="AP417" i="4"/>
  <c r="AR417" i="4"/>
  <c r="AN419" i="4"/>
  <c r="AV419" i="4" s="1"/>
  <c r="AP419" i="4"/>
  <c r="AR419" i="4"/>
  <c r="AN421" i="4"/>
  <c r="AP421" i="4"/>
  <c r="AR421" i="4"/>
  <c r="AN423" i="4"/>
  <c r="AP423" i="4"/>
  <c r="AR423" i="4"/>
  <c r="AO411" i="4"/>
  <c r="AQ411" i="4"/>
  <c r="AT411" i="4"/>
  <c r="AO413" i="4"/>
  <c r="AQ413" i="4"/>
  <c r="AT413" i="4"/>
  <c r="AO415" i="4"/>
  <c r="AT415" i="4"/>
  <c r="AO417" i="4"/>
  <c r="BE417" i="4" s="1"/>
  <c r="AY417" i="1" s="1"/>
  <c r="AQ417" i="4"/>
  <c r="AT417" i="4"/>
  <c r="AO419" i="4"/>
  <c r="AQ419" i="4"/>
  <c r="AT419" i="4"/>
  <c r="AO421" i="4"/>
  <c r="AT421" i="4"/>
  <c r="AO423" i="4"/>
  <c r="AQ423" i="4"/>
  <c r="AT423" i="4"/>
  <c r="AO358" i="4"/>
  <c r="BE358" i="4" s="1"/>
  <c r="AY358" i="1" s="1"/>
  <c r="AT358" i="4"/>
  <c r="AO360" i="4"/>
  <c r="AQ360" i="4"/>
  <c r="AT360" i="4"/>
  <c r="AR362" i="4"/>
  <c r="AP362" i="4"/>
  <c r="AN362" i="4"/>
  <c r="AQ362" i="4"/>
  <c r="AR364" i="4"/>
  <c r="AP364" i="4"/>
  <c r="AN364" i="4"/>
  <c r="AQ364" i="4"/>
  <c r="AR368" i="4"/>
  <c r="AP368" i="4"/>
  <c r="AN368" i="4"/>
  <c r="AQ368" i="4"/>
  <c r="AR370" i="4"/>
  <c r="AP370" i="4"/>
  <c r="AN370" i="4"/>
  <c r="AQ370" i="4"/>
  <c r="AN358" i="4"/>
  <c r="AP358" i="4"/>
  <c r="AR358" i="4"/>
  <c r="AV358" i="4"/>
  <c r="AN360" i="4"/>
  <c r="AP360" i="4"/>
  <c r="AR360" i="4"/>
  <c r="AO362" i="4"/>
  <c r="AT362" i="4"/>
  <c r="AO364" i="4"/>
  <c r="AT364" i="4"/>
  <c r="AO366" i="4"/>
  <c r="AT366" i="4"/>
  <c r="AO368" i="4"/>
  <c r="BE368" i="4" s="1"/>
  <c r="AY368" i="1" s="1"/>
  <c r="AT368" i="4"/>
  <c r="AO370" i="4"/>
  <c r="AT370" i="4"/>
  <c r="AR366" i="4"/>
  <c r="AP366" i="4"/>
  <c r="AN366" i="4"/>
  <c r="AN372" i="4"/>
  <c r="AP372" i="4"/>
  <c r="AR372" i="4"/>
  <c r="AN374" i="4"/>
  <c r="AP374" i="4"/>
  <c r="AR374" i="4"/>
  <c r="AN376" i="4"/>
  <c r="AP376" i="4"/>
  <c r="AR376" i="4"/>
  <c r="AN378" i="4"/>
  <c r="AP378" i="4"/>
  <c r="AR378" i="4"/>
  <c r="AN380" i="4"/>
  <c r="AP380" i="4"/>
  <c r="AR380" i="4"/>
  <c r="AO372" i="4"/>
  <c r="AT372" i="4"/>
  <c r="AO374" i="4"/>
  <c r="BE374" i="4" s="1"/>
  <c r="AY374" i="1" s="1"/>
  <c r="AQ374" i="4"/>
  <c r="AT374" i="4"/>
  <c r="AO376" i="4"/>
  <c r="AQ376" i="4"/>
  <c r="AT376" i="4"/>
  <c r="BE376" i="4"/>
  <c r="AY376" i="1" s="1"/>
  <c r="AO378" i="4"/>
  <c r="AT378" i="4"/>
  <c r="AO380" i="4"/>
  <c r="AQ380" i="4"/>
  <c r="AT380" i="4"/>
  <c r="AN315" i="4"/>
  <c r="AV315" i="4" s="1"/>
  <c r="AP315" i="4"/>
  <c r="AR315" i="4"/>
  <c r="AN317" i="4"/>
  <c r="AP317" i="4"/>
  <c r="AR317" i="4"/>
  <c r="AO319" i="4"/>
  <c r="AT319" i="4"/>
  <c r="AO321" i="4"/>
  <c r="AT321" i="4"/>
  <c r="AO323" i="4"/>
  <c r="AT323" i="4"/>
  <c r="AO315" i="4"/>
  <c r="AQ315" i="4"/>
  <c r="AT315" i="4"/>
  <c r="AO317" i="4"/>
  <c r="AQ317" i="4"/>
  <c r="AT317" i="4"/>
  <c r="AR319" i="4"/>
  <c r="AP319" i="4"/>
  <c r="AN319" i="4"/>
  <c r="AQ319" i="4"/>
  <c r="AR321" i="4"/>
  <c r="AP321" i="4"/>
  <c r="AN321" i="4"/>
  <c r="AQ321" i="4"/>
  <c r="AR323" i="4"/>
  <c r="AP323" i="4"/>
  <c r="AN323" i="4"/>
  <c r="AQ323" i="4"/>
  <c r="AT325" i="4"/>
  <c r="AR325" i="4"/>
  <c r="AP325" i="4"/>
  <c r="AN325" i="4"/>
  <c r="AQ325" i="4"/>
  <c r="AN327" i="4"/>
  <c r="AP327" i="4"/>
  <c r="AR327" i="4"/>
  <c r="AN329" i="4"/>
  <c r="AP329" i="4"/>
  <c r="AR329" i="4"/>
  <c r="AN331" i="4"/>
  <c r="AP331" i="4"/>
  <c r="AR331" i="4"/>
  <c r="AN333" i="4"/>
  <c r="AP333" i="4"/>
  <c r="AR333" i="4"/>
  <c r="AN335" i="4"/>
  <c r="AP335" i="4"/>
  <c r="AR335" i="4"/>
  <c r="AN337" i="4"/>
  <c r="AP337" i="4"/>
  <c r="AR337" i="4"/>
  <c r="AO327" i="4"/>
  <c r="AQ327" i="4"/>
  <c r="AT327" i="4"/>
  <c r="AO329" i="4"/>
  <c r="AQ329" i="4"/>
  <c r="AT329" i="4"/>
  <c r="AO331" i="4"/>
  <c r="AQ331" i="4"/>
  <c r="AT331" i="4"/>
  <c r="AO333" i="4"/>
  <c r="AQ333" i="4"/>
  <c r="AT333" i="4"/>
  <c r="AO335" i="4"/>
  <c r="AT335" i="4"/>
  <c r="AO337" i="4"/>
  <c r="AQ337" i="4"/>
  <c r="AT337" i="4"/>
  <c r="AO272" i="4"/>
  <c r="BE272" i="4" s="1"/>
  <c r="AY272" i="1" s="1"/>
  <c r="AQ272" i="4"/>
  <c r="AT272" i="4"/>
  <c r="AO274" i="4"/>
  <c r="AQ274" i="4"/>
  <c r="AT274" i="4"/>
  <c r="AR276" i="4"/>
  <c r="AP276" i="4"/>
  <c r="AN276" i="4"/>
  <c r="AQ276" i="4"/>
  <c r="AR278" i="4"/>
  <c r="AP278" i="4"/>
  <c r="AN278" i="4"/>
  <c r="AQ278" i="4"/>
  <c r="AR280" i="4"/>
  <c r="AP280" i="4"/>
  <c r="AN280" i="4"/>
  <c r="AR282" i="4"/>
  <c r="AP282" i="4"/>
  <c r="AN282" i="4"/>
  <c r="AQ282" i="4"/>
  <c r="AR284" i="4"/>
  <c r="AP284" i="4"/>
  <c r="AN284" i="4"/>
  <c r="AQ284" i="4"/>
  <c r="AR286" i="4"/>
  <c r="AP286" i="4"/>
  <c r="AN286" i="4"/>
  <c r="AR288" i="4"/>
  <c r="AP288" i="4"/>
  <c r="AN288" i="4"/>
  <c r="AQ288" i="4"/>
  <c r="AR290" i="4"/>
  <c r="AP290" i="4"/>
  <c r="AN290" i="4"/>
  <c r="AQ290" i="4"/>
  <c r="AR292" i="4"/>
  <c r="AP292" i="4"/>
  <c r="AN292" i="4"/>
  <c r="AQ292" i="4"/>
  <c r="AR294" i="4"/>
  <c r="AP294" i="4"/>
  <c r="AN294" i="4"/>
  <c r="AQ294" i="4"/>
  <c r="BE294" i="4"/>
  <c r="AY294" i="1" s="1"/>
  <c r="AO229" i="4"/>
  <c r="AQ229" i="4"/>
  <c r="AT229" i="4"/>
  <c r="AO231" i="4"/>
  <c r="AQ231" i="4"/>
  <c r="AT231" i="4"/>
  <c r="AR233" i="4"/>
  <c r="AP233" i="4"/>
  <c r="AN233" i="4"/>
  <c r="AQ233" i="4"/>
  <c r="AR235" i="4"/>
  <c r="AP235" i="4"/>
  <c r="AN235" i="4"/>
  <c r="AQ235" i="4"/>
  <c r="AR237" i="4"/>
  <c r="AP237" i="4"/>
  <c r="AN237" i="4"/>
  <c r="AQ237" i="4"/>
  <c r="AT239" i="4"/>
  <c r="AR239" i="4"/>
  <c r="AP239" i="4"/>
  <c r="AN239" i="4"/>
  <c r="AN229" i="4"/>
  <c r="AP229" i="4"/>
  <c r="AR229" i="4"/>
  <c r="AN231" i="4"/>
  <c r="AP231" i="4"/>
  <c r="AR231" i="4"/>
  <c r="AO233" i="4"/>
  <c r="AT233" i="4"/>
  <c r="AO235" i="4"/>
  <c r="AT235" i="4"/>
  <c r="AO237" i="4"/>
  <c r="AT237" i="4"/>
  <c r="AO239" i="4"/>
  <c r="AN241" i="4"/>
  <c r="AP241" i="4"/>
  <c r="AR241" i="4"/>
  <c r="AN243" i="4"/>
  <c r="AP243" i="4"/>
  <c r="AR243" i="4"/>
  <c r="AN245" i="4"/>
  <c r="AP245" i="4"/>
  <c r="AR245" i="4"/>
  <c r="AN247" i="4"/>
  <c r="AP247" i="4"/>
  <c r="AR247" i="4"/>
  <c r="AN249" i="4"/>
  <c r="AP249" i="4"/>
  <c r="AR249" i="4"/>
  <c r="AN251" i="4"/>
  <c r="AP251" i="4"/>
  <c r="AR251" i="4"/>
  <c r="AO241" i="4"/>
  <c r="AQ241" i="4"/>
  <c r="AT241" i="4"/>
  <c r="AO243" i="4"/>
  <c r="AT243" i="4"/>
  <c r="AO245" i="4"/>
  <c r="AQ245" i="4"/>
  <c r="AT245" i="4"/>
  <c r="AO247" i="4"/>
  <c r="AQ247" i="4"/>
  <c r="AT247" i="4"/>
  <c r="AO249" i="4"/>
  <c r="AQ249" i="4"/>
  <c r="AT249" i="4"/>
  <c r="AO251" i="4"/>
  <c r="AQ251" i="4"/>
  <c r="AT251" i="4"/>
  <c r="AO186" i="4"/>
  <c r="BE186" i="4" s="1"/>
  <c r="AY186" i="1" s="1"/>
  <c r="AQ186" i="4"/>
  <c r="AT186" i="4"/>
  <c r="AO188" i="4"/>
  <c r="AQ188" i="4"/>
  <c r="AT188" i="4"/>
  <c r="AR190" i="4"/>
  <c r="AP190" i="4"/>
  <c r="AN190" i="4"/>
  <c r="AQ190" i="4"/>
  <c r="AR192" i="4"/>
  <c r="AP192" i="4"/>
  <c r="AN192" i="4"/>
  <c r="AQ192" i="4"/>
  <c r="AR194" i="4"/>
  <c r="AP194" i="4"/>
  <c r="AN194" i="4"/>
  <c r="AQ194" i="4"/>
  <c r="AR196" i="4"/>
  <c r="AP196" i="4"/>
  <c r="AN196" i="4"/>
  <c r="AN186" i="4"/>
  <c r="AP186" i="4"/>
  <c r="AR186" i="4"/>
  <c r="AN188" i="4"/>
  <c r="AP188" i="4"/>
  <c r="AR188" i="4"/>
  <c r="AO190" i="4"/>
  <c r="AT190" i="4"/>
  <c r="AO192" i="4"/>
  <c r="AT192" i="4"/>
  <c r="AO194" i="4"/>
  <c r="AT194" i="4"/>
  <c r="AO196" i="4"/>
  <c r="AT196" i="4"/>
  <c r="AN198" i="4"/>
  <c r="AP198" i="4"/>
  <c r="AR198" i="4"/>
  <c r="AN200" i="4"/>
  <c r="AP200" i="4"/>
  <c r="AR200" i="4"/>
  <c r="AN202" i="4"/>
  <c r="AP202" i="4"/>
  <c r="AR202" i="4"/>
  <c r="AN204" i="4"/>
  <c r="AP204" i="4"/>
  <c r="AR204" i="4"/>
  <c r="AN206" i="4"/>
  <c r="AP206" i="4"/>
  <c r="AR206" i="4"/>
  <c r="AN208" i="4"/>
  <c r="AP208" i="4"/>
  <c r="AR208" i="4"/>
  <c r="AV208" i="4"/>
  <c r="AO198" i="4"/>
  <c r="AQ198" i="4"/>
  <c r="AT198" i="4"/>
  <c r="AO200" i="4"/>
  <c r="AT200" i="4"/>
  <c r="AO202" i="4"/>
  <c r="AQ202" i="4"/>
  <c r="AT202" i="4"/>
  <c r="AO204" i="4"/>
  <c r="AQ204" i="4"/>
  <c r="AT204" i="4"/>
  <c r="AO206" i="4"/>
  <c r="AQ206" i="4"/>
  <c r="AT206" i="4"/>
  <c r="AO208" i="4"/>
  <c r="AQ208" i="4"/>
  <c r="AT208" i="4"/>
  <c r="AN143" i="4"/>
  <c r="AV143" i="4" s="1"/>
  <c r="AP143" i="4"/>
  <c r="AR143" i="4"/>
  <c r="AN145" i="4"/>
  <c r="AP145" i="4"/>
  <c r="AR145" i="4"/>
  <c r="AO147" i="4"/>
  <c r="AT147" i="4"/>
  <c r="AO149" i="4"/>
  <c r="AT149" i="4"/>
  <c r="AO143" i="4"/>
  <c r="AQ143" i="4"/>
  <c r="AT143" i="4"/>
  <c r="AO145" i="4"/>
  <c r="AQ145" i="4"/>
  <c r="AT145" i="4"/>
  <c r="AR147" i="4"/>
  <c r="AP147" i="4"/>
  <c r="AN147" i="4"/>
  <c r="AQ147" i="4"/>
  <c r="AR149" i="4"/>
  <c r="AP149" i="4"/>
  <c r="AN149" i="4"/>
  <c r="AQ149" i="4"/>
  <c r="AN151" i="4"/>
  <c r="AP151" i="4"/>
  <c r="AR151" i="4"/>
  <c r="AN153" i="4"/>
  <c r="AP153" i="4"/>
  <c r="AR153" i="4"/>
  <c r="AN155" i="4"/>
  <c r="AP155" i="4"/>
  <c r="AR155" i="4"/>
  <c r="AN157" i="4"/>
  <c r="AP157" i="4"/>
  <c r="AR157" i="4"/>
  <c r="AN159" i="4"/>
  <c r="AP159" i="4"/>
  <c r="AR159" i="4"/>
  <c r="AN161" i="4"/>
  <c r="AP161" i="4"/>
  <c r="AR161" i="4"/>
  <c r="AN163" i="4"/>
  <c r="AP163" i="4"/>
  <c r="AR163" i="4"/>
  <c r="AN165" i="4"/>
  <c r="AP165" i="4"/>
  <c r="AR165" i="4"/>
  <c r="AO151" i="4"/>
  <c r="AQ151" i="4"/>
  <c r="AT151" i="4"/>
  <c r="AO153" i="4"/>
  <c r="AQ153" i="4"/>
  <c r="AT153" i="4"/>
  <c r="AO155" i="4"/>
  <c r="AQ155" i="4"/>
  <c r="AT155" i="4"/>
  <c r="AO157" i="4"/>
  <c r="AT157" i="4"/>
  <c r="AO159" i="4"/>
  <c r="AQ159" i="4"/>
  <c r="AT159" i="4"/>
  <c r="AO161" i="4"/>
  <c r="AQ161" i="4"/>
  <c r="AT161" i="4"/>
  <c r="AO163" i="4"/>
  <c r="AT163" i="4"/>
  <c r="AO165" i="4"/>
  <c r="AQ165" i="4"/>
  <c r="AT165" i="4"/>
  <c r="AN100" i="4"/>
  <c r="AV100" i="4" s="1"/>
  <c r="AP100" i="4"/>
  <c r="AR100" i="4"/>
  <c r="AN102" i="4"/>
  <c r="AP102" i="4"/>
  <c r="AR102" i="4"/>
  <c r="AO104" i="4"/>
  <c r="AT104" i="4"/>
  <c r="AO106" i="4"/>
  <c r="AT106" i="4"/>
  <c r="AO108" i="4"/>
  <c r="AT108" i="4"/>
  <c r="AO110" i="4"/>
  <c r="AT110" i="4"/>
  <c r="AO112" i="4"/>
  <c r="AO100" i="4"/>
  <c r="BE100" i="4" s="1"/>
  <c r="AY100" i="1" s="1"/>
  <c r="AQ100" i="4"/>
  <c r="AT100" i="4"/>
  <c r="AO102" i="4"/>
  <c r="AQ102" i="4"/>
  <c r="AT102" i="4"/>
  <c r="AR104" i="4"/>
  <c r="AP104" i="4"/>
  <c r="AN104" i="4"/>
  <c r="AR106" i="4"/>
  <c r="AP106" i="4"/>
  <c r="AN106" i="4"/>
  <c r="AQ106" i="4"/>
  <c r="AR108" i="4"/>
  <c r="AP108" i="4"/>
  <c r="AN108" i="4"/>
  <c r="AQ108" i="4"/>
  <c r="AR110" i="4"/>
  <c r="AP110" i="4"/>
  <c r="AN110" i="4"/>
  <c r="AQ110" i="4"/>
  <c r="AR112" i="4"/>
  <c r="AP112" i="4"/>
  <c r="AN112" i="4"/>
  <c r="AQ112" i="4"/>
  <c r="AN114" i="4"/>
  <c r="AP114" i="4"/>
  <c r="AR114" i="4"/>
  <c r="AN116" i="4"/>
  <c r="AP116" i="4"/>
  <c r="AR116" i="4"/>
  <c r="AN118" i="4"/>
  <c r="AP118" i="4"/>
  <c r="AR118" i="4"/>
  <c r="AN120" i="4"/>
  <c r="AP120" i="4"/>
  <c r="AR120" i="4"/>
  <c r="AN122" i="4"/>
  <c r="AP122" i="4"/>
  <c r="AR122" i="4"/>
  <c r="AO114" i="4"/>
  <c r="AQ114" i="4"/>
  <c r="AT114" i="4"/>
  <c r="AO116" i="4"/>
  <c r="AQ116" i="4"/>
  <c r="AT116" i="4"/>
  <c r="AO118" i="4"/>
  <c r="AQ118" i="4"/>
  <c r="AT118" i="4"/>
  <c r="AO120" i="4"/>
  <c r="AQ120" i="4"/>
  <c r="AT120" i="4"/>
  <c r="AO122" i="4"/>
  <c r="AQ122" i="4"/>
  <c r="AT122" i="4"/>
  <c r="AQ57" i="4"/>
  <c r="AN57" i="4"/>
  <c r="AV57" i="4" s="1"/>
  <c r="AP57" i="4"/>
  <c r="AR57" i="4"/>
  <c r="AN59" i="4"/>
  <c r="AP59" i="4"/>
  <c r="AR59" i="4"/>
  <c r="AO61" i="4"/>
  <c r="AT61" i="4"/>
  <c r="AO63" i="4"/>
  <c r="AT63" i="4"/>
  <c r="AO65" i="4"/>
  <c r="AT65" i="4"/>
  <c r="AO67" i="4"/>
  <c r="AT67" i="4"/>
  <c r="BB44" i="4"/>
  <c r="AO57" i="4"/>
  <c r="BE57" i="4" s="1"/>
  <c r="AY57" i="1" s="1"/>
  <c r="AT57" i="4"/>
  <c r="AO59" i="4"/>
  <c r="AT59" i="4"/>
  <c r="AR61" i="4"/>
  <c r="AP61" i="4"/>
  <c r="AN61" i="4"/>
  <c r="AR63" i="4"/>
  <c r="AP63" i="4"/>
  <c r="AN63" i="4"/>
  <c r="AR65" i="4"/>
  <c r="AP65" i="4"/>
  <c r="AN65" i="4"/>
  <c r="AR67" i="4"/>
  <c r="AP67" i="4"/>
  <c r="AN67" i="4"/>
  <c r="AQ67" i="4"/>
  <c r="AT69" i="4"/>
  <c r="AQ69" i="4"/>
  <c r="AO69" i="4"/>
  <c r="AR69" i="4"/>
  <c r="AP69" i="4"/>
  <c r="AN69" i="4"/>
  <c r="AN71" i="4"/>
  <c r="AP71" i="4"/>
  <c r="AR71" i="4"/>
  <c r="AN73" i="4"/>
  <c r="AP73" i="4"/>
  <c r="AR73" i="4"/>
  <c r="AN75" i="4"/>
  <c r="AP75" i="4"/>
  <c r="AR75" i="4"/>
  <c r="AN77" i="4"/>
  <c r="AP77" i="4"/>
  <c r="AR77" i="4"/>
  <c r="AN79" i="4"/>
  <c r="AP79" i="4"/>
  <c r="AR79" i="4"/>
  <c r="AO71" i="4"/>
  <c r="AT71" i="4"/>
  <c r="AO73" i="4"/>
  <c r="AQ73" i="4"/>
  <c r="AT73" i="4"/>
  <c r="AO75" i="4"/>
  <c r="AQ75" i="4"/>
  <c r="AT75" i="4"/>
  <c r="AO77" i="4"/>
  <c r="AT77" i="4"/>
  <c r="AO79" i="4"/>
  <c r="AQ79" i="4"/>
  <c r="AT79" i="4"/>
  <c r="AM36" i="4"/>
  <c r="AM34" i="4"/>
  <c r="AM32" i="4"/>
  <c r="AM30" i="4"/>
  <c r="AM28" i="4"/>
  <c r="AM26" i="4"/>
  <c r="AM24" i="4"/>
  <c r="AM22" i="4"/>
  <c r="AM20" i="4"/>
  <c r="AM18" i="4"/>
  <c r="AP18" i="1" s="1"/>
  <c r="AM16" i="4"/>
  <c r="AM14" i="4"/>
  <c r="BE159" i="4" l="1"/>
  <c r="AY159" i="1" s="1"/>
  <c r="BE114" i="4"/>
  <c r="AY114" i="1" s="1"/>
  <c r="BE110" i="4"/>
  <c r="AY110" i="1" s="1"/>
  <c r="AV149" i="4"/>
  <c r="AJ149" i="1" s="1"/>
  <c r="AQ59" i="4"/>
  <c r="AQ63" i="4"/>
  <c r="AQ239" i="4"/>
  <c r="AQ196" i="4"/>
  <c r="AQ61" i="4"/>
  <c r="AQ104" i="4"/>
  <c r="AQ65" i="4"/>
  <c r="AV329" i="4"/>
  <c r="AS329" i="1" s="1"/>
  <c r="BE319" i="4"/>
  <c r="AY319" i="1" s="1"/>
  <c r="BE278" i="4"/>
  <c r="AX278" i="1" s="1"/>
  <c r="AV272" i="4"/>
  <c r="AJ272" i="1" s="1"/>
  <c r="BE290" i="4"/>
  <c r="AV274" i="4"/>
  <c r="AS274" i="1" s="1"/>
  <c r="BE231" i="4"/>
  <c r="AW231" i="1" s="1"/>
  <c r="BE245" i="4"/>
  <c r="AT246" i="1" s="1"/>
  <c r="AV151" i="4"/>
  <c r="AO151" i="1" s="1"/>
  <c r="BE106" i="4"/>
  <c r="AY106" i="1" s="1"/>
  <c r="AV118" i="4"/>
  <c r="AJ118" i="1" s="1"/>
  <c r="BE112" i="4"/>
  <c r="AS113" i="1" s="1"/>
  <c r="BE67" i="4"/>
  <c r="AY67" i="1" s="1"/>
  <c r="BE73" i="4"/>
  <c r="AU73" i="1" s="1"/>
  <c r="BE116" i="4"/>
  <c r="AW116" i="1" s="1"/>
  <c r="AV114" i="4"/>
  <c r="AN114" i="1" s="1"/>
  <c r="BE153" i="4"/>
  <c r="AY153" i="1" s="1"/>
  <c r="AV157" i="4"/>
  <c r="AN157" i="1" s="1"/>
  <c r="BE147" i="4"/>
  <c r="AV145" i="4"/>
  <c r="AS145" i="1" s="1"/>
  <c r="BE151" i="4"/>
  <c r="AY151" i="1" s="1"/>
  <c r="AV188" i="4"/>
  <c r="AJ188" i="1" s="1"/>
  <c r="BE202" i="4"/>
  <c r="AT203" i="1" s="1"/>
  <c r="BE251" i="4"/>
  <c r="AV249" i="4"/>
  <c r="AS249" i="1" s="1"/>
  <c r="BE241" i="4"/>
  <c r="BE247" i="4"/>
  <c r="AY247" i="1" s="1"/>
  <c r="AV247" i="4"/>
  <c r="AI248" i="1" s="1"/>
  <c r="AV333" i="4"/>
  <c r="AO333" i="1" s="1"/>
  <c r="BE331" i="4"/>
  <c r="AV337" i="4"/>
  <c r="AV317" i="4"/>
  <c r="AH318" i="1" s="1"/>
  <c r="BE329" i="4"/>
  <c r="AX329" i="1" s="1"/>
  <c r="BE325" i="4"/>
  <c r="AV374" i="4"/>
  <c r="AL374" i="1" s="1"/>
  <c r="AV378" i="4"/>
  <c r="AK378" i="1" s="1"/>
  <c r="AV362" i="4"/>
  <c r="AO362" i="1" s="1"/>
  <c r="AV421" i="4"/>
  <c r="AN421" i="1" s="1"/>
  <c r="BE411" i="4"/>
  <c r="AY411" i="1" s="1"/>
  <c r="AQ409" i="4"/>
  <c r="BE423" i="4"/>
  <c r="AV423" i="4"/>
  <c r="AH424" i="1" s="1"/>
  <c r="AX401" i="1"/>
  <c r="AW401" i="1"/>
  <c r="AV401" i="1"/>
  <c r="AU401" i="1"/>
  <c r="AT402" i="1"/>
  <c r="AS402" i="1"/>
  <c r="AJ100" i="1"/>
  <c r="AH100" i="1"/>
  <c r="AS100" i="1"/>
  <c r="AO100" i="1"/>
  <c r="AI101" i="1"/>
  <c r="AN100" i="1"/>
  <c r="AH101" i="1"/>
  <c r="AM100" i="1"/>
  <c r="AL100" i="1"/>
  <c r="AK100" i="1"/>
  <c r="AO57" i="1"/>
  <c r="AI58" i="1"/>
  <c r="AN57" i="1"/>
  <c r="AH58" i="1"/>
  <c r="AM57" i="1"/>
  <c r="AL57" i="1"/>
  <c r="AK57" i="1"/>
  <c r="AJ57" i="1"/>
  <c r="AH57" i="1"/>
  <c r="AS57" i="1"/>
  <c r="AS143" i="1"/>
  <c r="AI144" i="1"/>
  <c r="AN143" i="1"/>
  <c r="AL143" i="1"/>
  <c r="AJ143" i="1"/>
  <c r="AH143" i="1"/>
  <c r="AH144" i="1"/>
  <c r="AO143" i="1"/>
  <c r="AM143" i="1"/>
  <c r="AK143" i="1"/>
  <c r="AV163" i="4"/>
  <c r="AO208" i="1"/>
  <c r="AH209" i="1"/>
  <c r="AM208" i="1"/>
  <c r="AK208" i="1"/>
  <c r="AL208" i="1"/>
  <c r="AH208" i="1"/>
  <c r="AI209" i="1"/>
  <c r="AN208" i="1"/>
  <c r="AJ208" i="1"/>
  <c r="AS208" i="1"/>
  <c r="AW186" i="1"/>
  <c r="AU186" i="1"/>
  <c r="AT187" i="1"/>
  <c r="AS187" i="1"/>
  <c r="AX186" i="1"/>
  <c r="AV186" i="1"/>
  <c r="AV247" i="1"/>
  <c r="AV243" i="4"/>
  <c r="AV372" i="4"/>
  <c r="AU423" i="1"/>
  <c r="AX417" i="1"/>
  <c r="AW417" i="1"/>
  <c r="AV417" i="1"/>
  <c r="AU417" i="1"/>
  <c r="AT418" i="1"/>
  <c r="AS418" i="1"/>
  <c r="AU411" i="1"/>
  <c r="AT412" i="1"/>
  <c r="AV411" i="1"/>
  <c r="AV415" i="4"/>
  <c r="AT152" i="1"/>
  <c r="AU151" i="1"/>
  <c r="AW151" i="1"/>
  <c r="AV151" i="1"/>
  <c r="AV122" i="4"/>
  <c r="AV102" i="4"/>
  <c r="AV288" i="1"/>
  <c r="AX288" i="1"/>
  <c r="AW288" i="1"/>
  <c r="AT289" i="1"/>
  <c r="AS289" i="1"/>
  <c r="AU288" i="1"/>
  <c r="AQ378" i="4"/>
  <c r="AQ372" i="4"/>
  <c r="BG358" i="4"/>
  <c r="AO358" i="1"/>
  <c r="AH359" i="1"/>
  <c r="AM358" i="1"/>
  <c r="AJ358" i="1"/>
  <c r="AH358" i="1"/>
  <c r="AS358" i="1"/>
  <c r="AN358" i="1"/>
  <c r="AL358" i="1"/>
  <c r="AK358" i="1"/>
  <c r="AI359" i="1"/>
  <c r="AS419" i="1"/>
  <c r="AO419" i="1"/>
  <c r="AI420" i="1"/>
  <c r="AN419" i="1"/>
  <c r="AH420" i="1"/>
  <c r="AM419" i="1"/>
  <c r="AL419" i="1"/>
  <c r="AK419" i="1"/>
  <c r="AJ419" i="1"/>
  <c r="AH419" i="1"/>
  <c r="AH329" i="1"/>
  <c r="AW284" i="1"/>
  <c r="AU284" i="1"/>
  <c r="AS285" i="1"/>
  <c r="AT285" i="1"/>
  <c r="AX284" i="1"/>
  <c r="AV284" i="1"/>
  <c r="AX276" i="1"/>
  <c r="AV276" i="1"/>
  <c r="AT277" i="1"/>
  <c r="AS277" i="1"/>
  <c r="AW276" i="1"/>
  <c r="AU276" i="1"/>
  <c r="AV321" i="4"/>
  <c r="AX368" i="1"/>
  <c r="AU368" i="1"/>
  <c r="AT369" i="1"/>
  <c r="AS369" i="1"/>
  <c r="AW368" i="1"/>
  <c r="AV368" i="1"/>
  <c r="AQ163" i="4"/>
  <c r="AQ157" i="4"/>
  <c r="AV161" i="4"/>
  <c r="AV206" i="4"/>
  <c r="AV190" i="4"/>
  <c r="AV251" i="4"/>
  <c r="AV241" i="4"/>
  <c r="AQ280" i="4"/>
  <c r="BE323" i="4"/>
  <c r="AY323" i="1" s="1"/>
  <c r="AO315" i="1"/>
  <c r="AL315" i="1"/>
  <c r="AH316" i="1"/>
  <c r="AJ315" i="1"/>
  <c r="AH315" i="1"/>
  <c r="AS315" i="1"/>
  <c r="AN315" i="1"/>
  <c r="AI316" i="1"/>
  <c r="AK315" i="1"/>
  <c r="AM315" i="1"/>
  <c r="AX376" i="1"/>
  <c r="AW376" i="1"/>
  <c r="AU376" i="1"/>
  <c r="AT377" i="1"/>
  <c r="AS377" i="1"/>
  <c r="AV376" i="1"/>
  <c r="AL423" i="1"/>
  <c r="AJ423" i="1"/>
  <c r="AH423" i="1"/>
  <c r="AS423" i="1"/>
  <c r="AO423" i="1"/>
  <c r="AI424" i="1"/>
  <c r="AN423" i="1"/>
  <c r="AU202" i="1"/>
  <c r="AT273" i="1"/>
  <c r="AX272" i="1"/>
  <c r="AU272" i="1"/>
  <c r="AS273" i="1"/>
  <c r="AW272" i="1"/>
  <c r="AV272" i="1"/>
  <c r="AK337" i="1"/>
  <c r="AH337" i="1"/>
  <c r="AS337" i="1"/>
  <c r="AO337" i="1"/>
  <c r="AN337" i="1"/>
  <c r="AM337" i="1"/>
  <c r="AL337" i="1"/>
  <c r="AJ337" i="1"/>
  <c r="AI338" i="1"/>
  <c r="AH338" i="1"/>
  <c r="AW319" i="1"/>
  <c r="AT320" i="1"/>
  <c r="AS320" i="1"/>
  <c r="AX319" i="1"/>
  <c r="AV319" i="1"/>
  <c r="AU319" i="1"/>
  <c r="AQ421" i="4"/>
  <c r="AQ415" i="4"/>
  <c r="AX100" i="1"/>
  <c r="AW100" i="1"/>
  <c r="AV100" i="1"/>
  <c r="AU100" i="1"/>
  <c r="AT101" i="1"/>
  <c r="AS101" i="1"/>
  <c r="AS188" i="1"/>
  <c r="AH189" i="1"/>
  <c r="AK188" i="1"/>
  <c r="AL188" i="1"/>
  <c r="AH188" i="1"/>
  <c r="AU112" i="1"/>
  <c r="AW112" i="1"/>
  <c r="AV104" i="4"/>
  <c r="BE161" i="4"/>
  <c r="AY161" i="1" s="1"/>
  <c r="AV165" i="4"/>
  <c r="BE206" i="4"/>
  <c r="AY206" i="1" s="1"/>
  <c r="AH275" i="1"/>
  <c r="AJ274" i="1"/>
  <c r="AS118" i="1"/>
  <c r="AL118" i="1"/>
  <c r="AH118" i="1"/>
  <c r="AM118" i="1"/>
  <c r="AH119" i="1"/>
  <c r="AQ335" i="4"/>
  <c r="W340" i="4" s="1"/>
  <c r="AV120" i="4"/>
  <c r="AW106" i="1"/>
  <c r="AV106" i="1"/>
  <c r="AU106" i="1"/>
  <c r="AT107" i="1"/>
  <c r="AS107" i="1"/>
  <c r="BE149" i="4"/>
  <c r="AK145" i="1"/>
  <c r="AH145" i="1"/>
  <c r="AI146" i="1"/>
  <c r="BE249" i="4"/>
  <c r="AY249" i="1" s="1"/>
  <c r="AV288" i="4"/>
  <c r="BE419" i="4"/>
  <c r="AY419" i="1" s="1"/>
  <c r="BE413" i="4"/>
  <c r="AY413" i="1" s="1"/>
  <c r="BE102" i="4"/>
  <c r="AY102" i="1" s="1"/>
  <c r="AS272" i="1"/>
  <c r="AH273" i="1"/>
  <c r="AW290" i="1"/>
  <c r="AV290" i="1"/>
  <c r="AU290" i="1"/>
  <c r="AV284" i="4"/>
  <c r="AV276" i="4"/>
  <c r="BE380" i="4"/>
  <c r="AY380" i="1" s="1"/>
  <c r="AS375" i="1"/>
  <c r="AX374" i="1"/>
  <c r="AW374" i="1"/>
  <c r="AV374" i="1"/>
  <c r="AU374" i="1"/>
  <c r="AT375" i="1"/>
  <c r="AS359" i="1"/>
  <c r="AX358" i="1"/>
  <c r="AW358" i="1"/>
  <c r="AV358" i="1"/>
  <c r="AU358" i="1"/>
  <c r="AT359" i="1"/>
  <c r="AV411" i="4"/>
  <c r="BG411" i="4" s="1"/>
  <c r="AS58" i="1"/>
  <c r="AX57" i="1"/>
  <c r="AW57" i="1"/>
  <c r="AV57" i="1"/>
  <c r="AU57" i="1"/>
  <c r="AT58" i="1"/>
  <c r="AX114" i="1"/>
  <c r="AS115" i="1"/>
  <c r="AW114" i="1"/>
  <c r="AV114" i="1"/>
  <c r="AU114" i="1"/>
  <c r="AT115" i="1"/>
  <c r="AQ243" i="4"/>
  <c r="AS295" i="1"/>
  <c r="AX294" i="1"/>
  <c r="AW294" i="1"/>
  <c r="AU294" i="1"/>
  <c r="AV294" i="1"/>
  <c r="AT295" i="1"/>
  <c r="AV204" i="4"/>
  <c r="AV63" i="4"/>
  <c r="AV59" i="4"/>
  <c r="BE120" i="4"/>
  <c r="AY120" i="1" s="1"/>
  <c r="BE165" i="4"/>
  <c r="AY165" i="1" s="1"/>
  <c r="AT160" i="1"/>
  <c r="AX159" i="1"/>
  <c r="AW159" i="1"/>
  <c r="AU159" i="1"/>
  <c r="AS160" i="1"/>
  <c r="AV159" i="1"/>
  <c r="AV153" i="4"/>
  <c r="AQ286" i="4"/>
  <c r="AS283" i="1"/>
  <c r="AW282" i="1"/>
  <c r="AV282" i="1"/>
  <c r="AU282" i="1"/>
  <c r="AT283" i="1"/>
  <c r="AX282" i="1"/>
  <c r="BE274" i="4"/>
  <c r="AV335" i="4"/>
  <c r="BE321" i="4"/>
  <c r="AY321" i="1" s="1"/>
  <c r="AV360" i="4"/>
  <c r="B92" i="1"/>
  <c r="BE403" i="4"/>
  <c r="AY403" i="1" s="1"/>
  <c r="AV71" i="4"/>
  <c r="BE79" i="4"/>
  <c r="AY79" i="1" s="1"/>
  <c r="AQ77" i="4"/>
  <c r="BE75" i="4"/>
  <c r="AY75" i="1" s="1"/>
  <c r="AQ71" i="4"/>
  <c r="AV73" i="4"/>
  <c r="AV69" i="4"/>
  <c r="AV77" i="4"/>
  <c r="AV67" i="4"/>
  <c r="BA426" i="4"/>
  <c r="AN426" i="1" s="1"/>
  <c r="P426" i="4"/>
  <c r="AV407" i="4"/>
  <c r="BE405" i="4"/>
  <c r="AY405" i="1" s="1"/>
  <c r="AV417" i="4"/>
  <c r="AV413" i="4"/>
  <c r="AV409" i="4"/>
  <c r="AV403" i="4"/>
  <c r="AV401" i="4"/>
  <c r="BE407" i="4"/>
  <c r="AY407" i="1" s="1"/>
  <c r="AV405" i="4"/>
  <c r="AV380" i="4"/>
  <c r="AV376" i="4"/>
  <c r="BA383" i="4"/>
  <c r="AN383" i="1" s="1"/>
  <c r="P383" i="4"/>
  <c r="AV370" i="4"/>
  <c r="AV368" i="4"/>
  <c r="AQ366" i="4"/>
  <c r="AV364" i="4"/>
  <c r="BE362" i="4"/>
  <c r="AY362" i="1" s="1"/>
  <c r="BE360" i="4"/>
  <c r="AY360" i="1" s="1"/>
  <c r="AV366" i="4"/>
  <c r="BE370" i="4"/>
  <c r="AY370" i="1" s="1"/>
  <c r="BE364" i="4"/>
  <c r="AY364" i="1" s="1"/>
  <c r="BE337" i="4"/>
  <c r="AY337" i="1" s="1"/>
  <c r="BE333" i="4"/>
  <c r="AY333" i="1" s="1"/>
  <c r="BE327" i="4"/>
  <c r="AY327" i="1" s="1"/>
  <c r="AV331" i="4"/>
  <c r="AV327" i="4"/>
  <c r="AV325" i="4"/>
  <c r="AV323" i="4"/>
  <c r="AV319" i="4"/>
  <c r="BE317" i="4"/>
  <c r="AY317" i="1" s="1"/>
  <c r="BE315" i="4"/>
  <c r="AY315" i="1" s="1"/>
  <c r="BA340" i="4"/>
  <c r="AN340" i="1" s="1"/>
  <c r="P340" i="4"/>
  <c r="P297" i="4"/>
  <c r="AV294" i="4"/>
  <c r="BE292" i="4"/>
  <c r="AY292" i="1" s="1"/>
  <c r="AV290" i="4"/>
  <c r="AV286" i="4"/>
  <c r="AV282" i="4"/>
  <c r="AV278" i="4"/>
  <c r="AV292" i="4"/>
  <c r="AV280" i="4"/>
  <c r="BA297" i="4"/>
  <c r="AN297" i="1" s="1"/>
  <c r="AV245" i="4"/>
  <c r="AV231" i="4"/>
  <c r="BA254" i="4"/>
  <c r="AN254" i="1" s="1"/>
  <c r="P254" i="4"/>
  <c r="AV239" i="4"/>
  <c r="BE237" i="4"/>
  <c r="AY237" i="1" s="1"/>
  <c r="AV235" i="4"/>
  <c r="BE233" i="4"/>
  <c r="AY233" i="1" s="1"/>
  <c r="AV237" i="4"/>
  <c r="BE235" i="4"/>
  <c r="AY235" i="1" s="1"/>
  <c r="AV233" i="4"/>
  <c r="BE229" i="4"/>
  <c r="AY229" i="1" s="1"/>
  <c r="AV229" i="4"/>
  <c r="AV200" i="4"/>
  <c r="P211" i="4"/>
  <c r="AV194" i="4"/>
  <c r="BE192" i="4"/>
  <c r="AY192" i="1" s="1"/>
  <c r="AV186" i="4"/>
  <c r="BE208" i="4"/>
  <c r="AY208" i="1" s="1"/>
  <c r="BE204" i="4"/>
  <c r="AY204" i="1" s="1"/>
  <c r="AQ200" i="4"/>
  <c r="BE198" i="4"/>
  <c r="AY198" i="1" s="1"/>
  <c r="AV202" i="4"/>
  <c r="AV198" i="4"/>
  <c r="AV196" i="4"/>
  <c r="BE194" i="4"/>
  <c r="AY194" i="1" s="1"/>
  <c r="AV192" i="4"/>
  <c r="BE190" i="4"/>
  <c r="AY190" i="1" s="1"/>
  <c r="BE188" i="4"/>
  <c r="AY188" i="1" s="1"/>
  <c r="BA211" i="4"/>
  <c r="AN211" i="1" s="1"/>
  <c r="BE155" i="4"/>
  <c r="AY155" i="1" s="1"/>
  <c r="AV159" i="4"/>
  <c r="AV155" i="4"/>
  <c r="AV147" i="4"/>
  <c r="BE145" i="4"/>
  <c r="AY145" i="1" s="1"/>
  <c r="BE143" i="4"/>
  <c r="AY143" i="1" s="1"/>
  <c r="BA168" i="4"/>
  <c r="AN168" i="1" s="1"/>
  <c r="P168" i="4"/>
  <c r="AV108" i="4"/>
  <c r="BG100" i="4"/>
  <c r="BE122" i="4"/>
  <c r="AY122" i="1" s="1"/>
  <c r="BE118" i="4"/>
  <c r="AY118" i="1" s="1"/>
  <c r="AV116" i="4"/>
  <c r="AV112" i="4"/>
  <c r="AV110" i="4"/>
  <c r="BE108" i="4"/>
  <c r="AY108" i="1" s="1"/>
  <c r="AV106" i="4"/>
  <c r="W125" i="4"/>
  <c r="BA125" i="4"/>
  <c r="AN125" i="1" s="1"/>
  <c r="P125" i="4"/>
  <c r="AV79" i="4"/>
  <c r="AV75" i="4"/>
  <c r="BE69" i="4"/>
  <c r="AY69" i="1" s="1"/>
  <c r="AV65" i="4"/>
  <c r="AV61" i="4"/>
  <c r="BE59" i="4"/>
  <c r="AY59" i="1" s="1"/>
  <c r="BA82" i="4"/>
  <c r="AN82" i="1" s="1"/>
  <c r="P82" i="4"/>
  <c r="BG57" i="4"/>
  <c r="AN24" i="4"/>
  <c r="AX202" i="1" l="1"/>
  <c r="AK333" i="1"/>
  <c r="AM333" i="1"/>
  <c r="AN333" i="1"/>
  <c r="AK247" i="1"/>
  <c r="AO247" i="1"/>
  <c r="AU247" i="1"/>
  <c r="AW247" i="1"/>
  <c r="AS279" i="1"/>
  <c r="W168" i="4"/>
  <c r="AW278" i="1"/>
  <c r="AN274" i="1"/>
  <c r="AW411" i="1"/>
  <c r="AX411" i="1"/>
  <c r="W211" i="4"/>
  <c r="V211" i="1" s="1"/>
  <c r="BG204" i="4"/>
  <c r="AN247" i="1"/>
  <c r="AV382" i="4"/>
  <c r="AX153" i="1"/>
  <c r="AU153" i="1"/>
  <c r="AH248" i="1"/>
  <c r="AS421" i="1"/>
  <c r="AL421" i="1"/>
  <c r="AI422" i="1"/>
  <c r="AS232" i="1"/>
  <c r="AI150" i="1"/>
  <c r="AL157" i="1"/>
  <c r="AM157" i="1"/>
  <c r="AS247" i="1"/>
  <c r="AK421" i="1"/>
  <c r="AX231" i="1"/>
  <c r="AO421" i="1"/>
  <c r="AH150" i="1"/>
  <c r="AH157" i="1"/>
  <c r="AT279" i="1"/>
  <c r="AH362" i="1"/>
  <c r="AV153" i="1"/>
  <c r="AI334" i="1"/>
  <c r="AS248" i="1"/>
  <c r="AH334" i="1"/>
  <c r="AS412" i="1"/>
  <c r="AS333" i="1"/>
  <c r="BG206" i="4"/>
  <c r="BG161" i="4"/>
  <c r="AJ333" i="1"/>
  <c r="AJ157" i="1"/>
  <c r="AO272" i="1"/>
  <c r="AM149" i="1"/>
  <c r="AW241" i="1"/>
  <c r="AY241" i="1"/>
  <c r="AV112" i="1"/>
  <c r="AO149" i="1"/>
  <c r="AS291" i="1"/>
  <c r="AY290" i="1"/>
  <c r="AV73" i="1"/>
  <c r="AV251" i="1"/>
  <c r="AY251" i="1"/>
  <c r="AH114" i="1"/>
  <c r="AS203" i="1"/>
  <c r="AY202" i="1"/>
  <c r="AV278" i="1"/>
  <c r="AY278" i="1"/>
  <c r="AU325" i="1"/>
  <c r="AY325" i="1"/>
  <c r="AS114" i="1"/>
  <c r="AW110" i="1"/>
  <c r="AX67" i="1"/>
  <c r="AS317" i="1"/>
  <c r="AS242" i="1"/>
  <c r="AI273" i="1"/>
  <c r="AV296" i="4"/>
  <c r="AN296" i="1" s="1"/>
  <c r="BG419" i="4"/>
  <c r="AO114" i="1"/>
  <c r="AX110" i="1"/>
  <c r="AK317" i="1"/>
  <c r="AV423" i="1"/>
  <c r="AY423" i="1"/>
  <c r="AV329" i="1"/>
  <c r="AJ114" i="1"/>
  <c r="AV110" i="1"/>
  <c r="AI318" i="1"/>
  <c r="AH115" i="1"/>
  <c r="AS111" i="1"/>
  <c r="AM317" i="1"/>
  <c r="AX247" i="1"/>
  <c r="AH149" i="1"/>
  <c r="BG272" i="4"/>
  <c r="AT111" i="1"/>
  <c r="BG274" i="4"/>
  <c r="AY274" i="1"/>
  <c r="AU110" i="1"/>
  <c r="AT248" i="1"/>
  <c r="AK423" i="1"/>
  <c r="AX251" i="1"/>
  <c r="AL149" i="1"/>
  <c r="AV339" i="4"/>
  <c r="AK149" i="1"/>
  <c r="AT113" i="1"/>
  <c r="AY112" i="1"/>
  <c r="BG374" i="4"/>
  <c r="AN149" i="1"/>
  <c r="AV331" i="1"/>
  <c r="AY331" i="1"/>
  <c r="AV425" i="4"/>
  <c r="AU329" i="1"/>
  <c r="AY329" i="1"/>
  <c r="AM423" i="1"/>
  <c r="AS149" i="1"/>
  <c r="AS117" i="1"/>
  <c r="AY116" i="1"/>
  <c r="AH272" i="1"/>
  <c r="AU116" i="1"/>
  <c r="BG251" i="4"/>
  <c r="AS246" i="1"/>
  <c r="AY245" i="1"/>
  <c r="AV253" i="4"/>
  <c r="AV67" i="1"/>
  <c r="BG67" i="4"/>
  <c r="BE63" i="4"/>
  <c r="AY63" i="1" s="1"/>
  <c r="BG73" i="4"/>
  <c r="AX106" i="1"/>
  <c r="AV124" i="4"/>
  <c r="BG149" i="4"/>
  <c r="AY149" i="1"/>
  <c r="AW153" i="1"/>
  <c r="AH152" i="1"/>
  <c r="AS154" i="1"/>
  <c r="AH151" i="1"/>
  <c r="AS151" i="1"/>
  <c r="AX151" i="1"/>
  <c r="AO188" i="1"/>
  <c r="AN188" i="1"/>
  <c r="AV231" i="1"/>
  <c r="AY231" i="1"/>
  <c r="W254" i="4"/>
  <c r="W254" i="1" s="1"/>
  <c r="BE239" i="4"/>
  <c r="AS240" i="1" s="1"/>
  <c r="BE196" i="4"/>
  <c r="AU196" i="1" s="1"/>
  <c r="AV210" i="4"/>
  <c r="AV167" i="4"/>
  <c r="AJ151" i="1"/>
  <c r="AK151" i="1"/>
  <c r="AM151" i="1"/>
  <c r="AN151" i="1"/>
  <c r="AI152" i="1"/>
  <c r="AW147" i="1"/>
  <c r="AY147" i="1"/>
  <c r="AT74" i="1"/>
  <c r="AY73" i="1"/>
  <c r="BE65" i="4"/>
  <c r="AY65" i="1" s="1"/>
  <c r="W82" i="4"/>
  <c r="Y82" i="1" s="1"/>
  <c r="BE61" i="4"/>
  <c r="AW61" i="1" s="1"/>
  <c r="BE104" i="4"/>
  <c r="AY104" i="1" s="1"/>
  <c r="AV81" i="4"/>
  <c r="AH81" i="1" s="1"/>
  <c r="AT330" i="1"/>
  <c r="AH317" i="1"/>
  <c r="AK329" i="1"/>
  <c r="AW329" i="1"/>
  <c r="AL317" i="1"/>
  <c r="AL329" i="1"/>
  <c r="AJ329" i="1"/>
  <c r="AS330" i="1"/>
  <c r="AM329" i="1"/>
  <c r="AO317" i="1"/>
  <c r="AN329" i="1"/>
  <c r="BG329" i="4"/>
  <c r="AN317" i="1"/>
  <c r="AH333" i="1"/>
  <c r="AH330" i="1"/>
  <c r="AS326" i="1"/>
  <c r="AI330" i="1"/>
  <c r="AV325" i="1"/>
  <c r="AJ317" i="1"/>
  <c r="AL333" i="1"/>
  <c r="AO329" i="1"/>
  <c r="AW325" i="1"/>
  <c r="AH274" i="1"/>
  <c r="AK272" i="1"/>
  <c r="AK274" i="1"/>
  <c r="AM272" i="1"/>
  <c r="AM274" i="1"/>
  <c r="AO274" i="1"/>
  <c r="AU278" i="1"/>
  <c r="AX290" i="1"/>
  <c r="AN272" i="1"/>
  <c r="AL274" i="1"/>
  <c r="AT291" i="1"/>
  <c r="AL272" i="1"/>
  <c r="AI275" i="1"/>
  <c r="BG249" i="4"/>
  <c r="AV245" i="1"/>
  <c r="AU231" i="1"/>
  <c r="AX245" i="1"/>
  <c r="AT232" i="1"/>
  <c r="AW245" i="1"/>
  <c r="AU245" i="1"/>
  <c r="AL249" i="1"/>
  <c r="AJ249" i="1"/>
  <c r="AS252" i="1"/>
  <c r="AT242" i="1"/>
  <c r="AJ145" i="1"/>
  <c r="AT154" i="1"/>
  <c r="AL145" i="1"/>
  <c r="AL151" i="1"/>
  <c r="AM145" i="1"/>
  <c r="AT148" i="1"/>
  <c r="AO145" i="1"/>
  <c r="AV147" i="1"/>
  <c r="AS148" i="1"/>
  <c r="AH146" i="1"/>
  <c r="BG153" i="4"/>
  <c r="AK157" i="1"/>
  <c r="BG151" i="4"/>
  <c r="AL114" i="1"/>
  <c r="AI115" i="1"/>
  <c r="AK118" i="1"/>
  <c r="BG102" i="4"/>
  <c r="AO118" i="1"/>
  <c r="AN118" i="1"/>
  <c r="AX112" i="1"/>
  <c r="AK114" i="1"/>
  <c r="BG114" i="4"/>
  <c r="AM114" i="1"/>
  <c r="AI119" i="1"/>
  <c r="AX116" i="1"/>
  <c r="AX73" i="1"/>
  <c r="AS68" i="1"/>
  <c r="AT68" i="1"/>
  <c r="AW73" i="1"/>
  <c r="AS74" i="1"/>
  <c r="AU67" i="1"/>
  <c r="AW67" i="1"/>
  <c r="AV116" i="1"/>
  <c r="BG120" i="4"/>
  <c r="AT117" i="1"/>
  <c r="AH158" i="1"/>
  <c r="AX147" i="1"/>
  <c r="AO157" i="1"/>
  <c r="AS152" i="1"/>
  <c r="AN145" i="1"/>
  <c r="AS157" i="1"/>
  <c r="AI158" i="1"/>
  <c r="AU147" i="1"/>
  <c r="AM188" i="1"/>
  <c r="AI189" i="1"/>
  <c r="AW202" i="1"/>
  <c r="AV202" i="1"/>
  <c r="AT252" i="1"/>
  <c r="AJ247" i="1"/>
  <c r="AM249" i="1"/>
  <c r="AU251" i="1"/>
  <c r="AM247" i="1"/>
  <c r="AX241" i="1"/>
  <c r="AH249" i="1"/>
  <c r="AK249" i="1"/>
  <c r="AH250" i="1"/>
  <c r="AW251" i="1"/>
  <c r="AH247" i="1"/>
  <c r="AU241" i="1"/>
  <c r="BG247" i="4"/>
  <c r="AO249" i="1"/>
  <c r="AL247" i="1"/>
  <c r="AV241" i="1"/>
  <c r="BG241" i="4"/>
  <c r="AN249" i="1"/>
  <c r="AI250" i="1"/>
  <c r="AW331" i="1"/>
  <c r="AX331" i="1"/>
  <c r="AU331" i="1"/>
  <c r="AT332" i="1"/>
  <c r="AS332" i="1"/>
  <c r="AX325" i="1"/>
  <c r="AT326" i="1"/>
  <c r="AS378" i="1"/>
  <c r="AM374" i="1"/>
  <c r="AH375" i="1"/>
  <c r="W383" i="4"/>
  <c r="U383" i="1" s="1"/>
  <c r="AN374" i="1"/>
  <c r="AK362" i="1"/>
  <c r="AI363" i="1"/>
  <c r="AH379" i="1"/>
  <c r="AK374" i="1"/>
  <c r="AO374" i="1"/>
  <c r="AL378" i="1"/>
  <c r="AM378" i="1"/>
  <c r="AN378" i="1"/>
  <c r="AI379" i="1"/>
  <c r="AI375" i="1"/>
  <c r="BG362" i="4"/>
  <c r="AH378" i="1"/>
  <c r="AH374" i="1"/>
  <c r="AO378" i="1"/>
  <c r="AS374" i="1"/>
  <c r="AJ362" i="1"/>
  <c r="AS362" i="1"/>
  <c r="AL362" i="1"/>
  <c r="BG360" i="4"/>
  <c r="AM362" i="1"/>
  <c r="AJ378" i="1"/>
  <c r="AJ374" i="1"/>
  <c r="AH363" i="1"/>
  <c r="AN362" i="1"/>
  <c r="AH421" i="1"/>
  <c r="AJ421" i="1"/>
  <c r="AM421" i="1"/>
  <c r="AH422" i="1"/>
  <c r="AS424" i="1"/>
  <c r="AT424" i="1"/>
  <c r="BG423" i="4"/>
  <c r="BE409" i="4"/>
  <c r="AX409" i="1" s="1"/>
  <c r="AX423" i="1"/>
  <c r="AW423" i="1"/>
  <c r="W426" i="4"/>
  <c r="V426" i="1" s="1"/>
  <c r="BG59" i="4"/>
  <c r="BG69" i="4"/>
  <c r="T211" i="1"/>
  <c r="W211" i="1"/>
  <c r="X340" i="1"/>
  <c r="U340" i="1"/>
  <c r="S340" i="1"/>
  <c r="Y340" i="1"/>
  <c r="W340" i="1"/>
  <c r="V340" i="1"/>
  <c r="T340" i="1"/>
  <c r="AO366" i="1"/>
  <c r="AH367" i="1"/>
  <c r="AM366" i="1"/>
  <c r="AJ366" i="1"/>
  <c r="AH366" i="1"/>
  <c r="AI367" i="1"/>
  <c r="AS366" i="1"/>
  <c r="AN366" i="1"/>
  <c r="AL366" i="1"/>
  <c r="AK366" i="1"/>
  <c r="AW229" i="1"/>
  <c r="AU229" i="1"/>
  <c r="AS230" i="1"/>
  <c r="AT230" i="1"/>
  <c r="AX229" i="1"/>
  <c r="AV229" i="1"/>
  <c r="AI328" i="1"/>
  <c r="AN327" i="1"/>
  <c r="AH327" i="1"/>
  <c r="AS327" i="1"/>
  <c r="AO327" i="1"/>
  <c r="AM327" i="1"/>
  <c r="AL327" i="1"/>
  <c r="AK327" i="1"/>
  <c r="AH328" i="1"/>
  <c r="AJ327" i="1"/>
  <c r="AJ108" i="1"/>
  <c r="AH108" i="1"/>
  <c r="AS108" i="1"/>
  <c r="AK108" i="1"/>
  <c r="AO108" i="1"/>
  <c r="AI109" i="1"/>
  <c r="AN108" i="1"/>
  <c r="AH109" i="1"/>
  <c r="AM108" i="1"/>
  <c r="AL108" i="1"/>
  <c r="AH370" i="1"/>
  <c r="AS370" i="1"/>
  <c r="AO370" i="1"/>
  <c r="AI371" i="1"/>
  <c r="AN370" i="1"/>
  <c r="AH371" i="1"/>
  <c r="AM370" i="1"/>
  <c r="AL370" i="1"/>
  <c r="AK370" i="1"/>
  <c r="AJ370" i="1"/>
  <c r="AH61" i="1"/>
  <c r="AS61" i="1"/>
  <c r="AO61" i="1"/>
  <c r="AI62" i="1"/>
  <c r="AN61" i="1"/>
  <c r="AH62" i="1"/>
  <c r="AM61" i="1"/>
  <c r="AL61" i="1"/>
  <c r="AK61" i="1"/>
  <c r="AJ61" i="1"/>
  <c r="BG106" i="4"/>
  <c r="AH107" i="1"/>
  <c r="AM106" i="1"/>
  <c r="AL106" i="1"/>
  <c r="AI107" i="1"/>
  <c r="AK106" i="1"/>
  <c r="AJ106" i="1"/>
  <c r="AH106" i="1"/>
  <c r="AS106" i="1"/>
  <c r="AN106" i="1"/>
  <c r="AO106" i="1"/>
  <c r="AW204" i="1"/>
  <c r="AU204" i="1"/>
  <c r="AS205" i="1"/>
  <c r="AV204" i="1"/>
  <c r="AT205" i="1"/>
  <c r="AX204" i="1"/>
  <c r="BG237" i="4"/>
  <c r="AK237" i="1"/>
  <c r="AH237" i="1"/>
  <c r="AO237" i="1"/>
  <c r="AL237" i="1"/>
  <c r="AI238" i="1"/>
  <c r="AS237" i="1"/>
  <c r="AN237" i="1"/>
  <c r="AJ237" i="1"/>
  <c r="AM237" i="1"/>
  <c r="AH238" i="1"/>
  <c r="L254" i="1"/>
  <c r="J254" i="1"/>
  <c r="H254" i="1"/>
  <c r="F254" i="1"/>
  <c r="M254" i="1"/>
  <c r="G254" i="1"/>
  <c r="I254" i="1"/>
  <c r="K254" i="1"/>
  <c r="AS280" i="1"/>
  <c r="AI281" i="1"/>
  <c r="AN280" i="1"/>
  <c r="AL280" i="1"/>
  <c r="AJ280" i="1"/>
  <c r="AH280" i="1"/>
  <c r="AH281" i="1"/>
  <c r="AO280" i="1"/>
  <c r="AM280" i="1"/>
  <c r="AK280" i="1"/>
  <c r="AW327" i="1"/>
  <c r="AX327" i="1"/>
  <c r="AV327" i="1"/>
  <c r="AU327" i="1"/>
  <c r="AT328" i="1"/>
  <c r="AS328" i="1"/>
  <c r="M383" i="1"/>
  <c r="K383" i="1"/>
  <c r="J383" i="1"/>
  <c r="I383" i="1"/>
  <c r="H383" i="1"/>
  <c r="L383" i="1"/>
  <c r="F383" i="1"/>
  <c r="G383" i="1"/>
  <c r="BG403" i="4"/>
  <c r="AS403" i="1"/>
  <c r="AO403" i="1"/>
  <c r="AI404" i="1"/>
  <c r="AN403" i="1"/>
  <c r="AH404" i="1"/>
  <c r="AM403" i="1"/>
  <c r="AL403" i="1"/>
  <c r="AK403" i="1"/>
  <c r="AJ403" i="1"/>
  <c r="AH403" i="1"/>
  <c r="BE286" i="4"/>
  <c r="BE243" i="4"/>
  <c r="AY243" i="1" s="1"/>
  <c r="AU102" i="1"/>
  <c r="AV102" i="1"/>
  <c r="AT103" i="1"/>
  <c r="AS103" i="1"/>
  <c r="AX102" i="1"/>
  <c r="AW102" i="1"/>
  <c r="AV323" i="1"/>
  <c r="AS324" i="1"/>
  <c r="AT324" i="1"/>
  <c r="AX323" i="1"/>
  <c r="AU323" i="1"/>
  <c r="AW323" i="1"/>
  <c r="AX188" i="1"/>
  <c r="AV188" i="1"/>
  <c r="AT189" i="1"/>
  <c r="AW188" i="1"/>
  <c r="AU188" i="1"/>
  <c r="AS189" i="1"/>
  <c r="AS71" i="1"/>
  <c r="AO71" i="1"/>
  <c r="AI72" i="1"/>
  <c r="AN71" i="1"/>
  <c r="AH72" i="1"/>
  <c r="AM71" i="1"/>
  <c r="AL71" i="1"/>
  <c r="AK71" i="1"/>
  <c r="AJ71" i="1"/>
  <c r="AH71" i="1"/>
  <c r="AO241" i="1"/>
  <c r="AH242" i="1"/>
  <c r="AM241" i="1"/>
  <c r="AK241" i="1"/>
  <c r="AH241" i="1"/>
  <c r="AS241" i="1"/>
  <c r="AN241" i="1"/>
  <c r="AJ241" i="1"/>
  <c r="AL241" i="1"/>
  <c r="AI242" i="1"/>
  <c r="AW165" i="1"/>
  <c r="AU165" i="1"/>
  <c r="AS166" i="1"/>
  <c r="AX165" i="1"/>
  <c r="AT166" i="1"/>
  <c r="AV165" i="1"/>
  <c r="AJ254" i="1"/>
  <c r="AH254" i="1"/>
  <c r="AK254" i="1"/>
  <c r="AM254" i="1"/>
  <c r="AI254" i="1"/>
  <c r="AL254" i="1"/>
  <c r="AG254" i="1"/>
  <c r="AL383" i="1"/>
  <c r="AK383" i="1"/>
  <c r="AI383" i="1"/>
  <c r="AH383" i="1"/>
  <c r="AG383" i="1"/>
  <c r="AM383" i="1"/>
  <c r="AJ383" i="1"/>
  <c r="AS121" i="1"/>
  <c r="AW120" i="1"/>
  <c r="AT121" i="1"/>
  <c r="AX120" i="1"/>
  <c r="AV120" i="1"/>
  <c r="AU120" i="1"/>
  <c r="BG75" i="4"/>
  <c r="AL75" i="1"/>
  <c r="AK75" i="1"/>
  <c r="AJ75" i="1"/>
  <c r="AH75" i="1"/>
  <c r="AS75" i="1"/>
  <c r="AO75" i="1"/>
  <c r="AI76" i="1"/>
  <c r="AN75" i="1"/>
  <c r="AH76" i="1"/>
  <c r="AM75" i="1"/>
  <c r="BG112" i="4"/>
  <c r="AO112" i="1"/>
  <c r="AH113" i="1"/>
  <c r="AM112" i="1"/>
  <c r="AS112" i="1"/>
  <c r="AN112" i="1"/>
  <c r="AL112" i="1"/>
  <c r="AK112" i="1"/>
  <c r="AI113" i="1"/>
  <c r="AJ112" i="1"/>
  <c r="AH112" i="1"/>
  <c r="AM168" i="1"/>
  <c r="AK168" i="1"/>
  <c r="AI168" i="1"/>
  <c r="AH168" i="1"/>
  <c r="AG168" i="1"/>
  <c r="AJ168" i="1"/>
  <c r="AL168" i="1"/>
  <c r="BG190" i="4"/>
  <c r="AU190" i="1"/>
  <c r="AS191" i="1"/>
  <c r="AX190" i="1"/>
  <c r="AV190" i="1"/>
  <c r="AT191" i="1"/>
  <c r="AW190" i="1"/>
  <c r="AT193" i="1"/>
  <c r="AX192" i="1"/>
  <c r="AV192" i="1"/>
  <c r="AU192" i="1"/>
  <c r="AS193" i="1"/>
  <c r="AW192" i="1"/>
  <c r="BG231" i="4"/>
  <c r="AS231" i="1"/>
  <c r="AI232" i="1"/>
  <c r="AN231" i="1"/>
  <c r="AL231" i="1"/>
  <c r="AH231" i="1"/>
  <c r="AO231" i="1"/>
  <c r="AM231" i="1"/>
  <c r="AJ231" i="1"/>
  <c r="AH232" i="1"/>
  <c r="AK231" i="1"/>
  <c r="AG340" i="1"/>
  <c r="AL340" i="1"/>
  <c r="AK340" i="1"/>
  <c r="AI340" i="1"/>
  <c r="AH340" i="1"/>
  <c r="AJ340" i="1"/>
  <c r="AM340" i="1"/>
  <c r="BG417" i="4"/>
  <c r="AJ417" i="1"/>
  <c r="AH417" i="1"/>
  <c r="AS417" i="1"/>
  <c r="AO417" i="1"/>
  <c r="AI418" i="1"/>
  <c r="AN417" i="1"/>
  <c r="AH418" i="1"/>
  <c r="AM417" i="1"/>
  <c r="AL417" i="1"/>
  <c r="AK417" i="1"/>
  <c r="AU403" i="1"/>
  <c r="AT404" i="1"/>
  <c r="AS404" i="1"/>
  <c r="AX403" i="1"/>
  <c r="AW403" i="1"/>
  <c r="AV403" i="1"/>
  <c r="AI336" i="1"/>
  <c r="AN335" i="1"/>
  <c r="AL335" i="1"/>
  <c r="AH335" i="1"/>
  <c r="AS335" i="1"/>
  <c r="AM335" i="1"/>
  <c r="AK335" i="1"/>
  <c r="AJ335" i="1"/>
  <c r="AH336" i="1"/>
  <c r="AO335" i="1"/>
  <c r="AL59" i="1"/>
  <c r="AK59" i="1"/>
  <c r="AJ59" i="1"/>
  <c r="AH59" i="1"/>
  <c r="AS59" i="1"/>
  <c r="AO59" i="1"/>
  <c r="AI60" i="1"/>
  <c r="AN59" i="1"/>
  <c r="AH60" i="1"/>
  <c r="AM59" i="1"/>
  <c r="AT414" i="1"/>
  <c r="AS414" i="1"/>
  <c r="AX413" i="1"/>
  <c r="AW413" i="1"/>
  <c r="AV413" i="1"/>
  <c r="AU413" i="1"/>
  <c r="AI252" i="1"/>
  <c r="AN251" i="1"/>
  <c r="AL251" i="1"/>
  <c r="AJ251" i="1"/>
  <c r="AS251" i="1"/>
  <c r="AO251" i="1"/>
  <c r="AK251" i="1"/>
  <c r="AH251" i="1"/>
  <c r="AH252" i="1"/>
  <c r="AM251" i="1"/>
  <c r="AL163" i="1"/>
  <c r="AJ163" i="1"/>
  <c r="AS163" i="1"/>
  <c r="AO163" i="1"/>
  <c r="AH164" i="1"/>
  <c r="AM163" i="1"/>
  <c r="AK163" i="1"/>
  <c r="AH163" i="1"/>
  <c r="AI164" i="1"/>
  <c r="AN163" i="1"/>
  <c r="AX108" i="1"/>
  <c r="AW108" i="1"/>
  <c r="AV108" i="1"/>
  <c r="AU108" i="1"/>
  <c r="AT109" i="1"/>
  <c r="AS109" i="1"/>
  <c r="BG333" i="4"/>
  <c r="AS334" i="1"/>
  <c r="AX333" i="1"/>
  <c r="AW333" i="1"/>
  <c r="AV333" i="1"/>
  <c r="AU333" i="1"/>
  <c r="AT334" i="1"/>
  <c r="AW69" i="1"/>
  <c r="AV69" i="1"/>
  <c r="AU69" i="1"/>
  <c r="AT70" i="1"/>
  <c r="AS70" i="1"/>
  <c r="AX69" i="1"/>
  <c r="BG337" i="4"/>
  <c r="AW337" i="1"/>
  <c r="AT338" i="1"/>
  <c r="AS338" i="1"/>
  <c r="AV337" i="1"/>
  <c r="AU337" i="1"/>
  <c r="AX337" i="1"/>
  <c r="BG413" i="4"/>
  <c r="AO413" i="1"/>
  <c r="AI414" i="1"/>
  <c r="AN413" i="1"/>
  <c r="AH414" i="1"/>
  <c r="AM413" i="1"/>
  <c r="AL413" i="1"/>
  <c r="AK413" i="1"/>
  <c r="AJ413" i="1"/>
  <c r="AH413" i="1"/>
  <c r="AS413" i="1"/>
  <c r="AS322" i="1"/>
  <c r="AX321" i="1"/>
  <c r="AW321" i="1"/>
  <c r="AV321" i="1"/>
  <c r="AT322" i="1"/>
  <c r="AU321" i="1"/>
  <c r="BG116" i="4"/>
  <c r="AK116" i="1"/>
  <c r="AH116" i="1"/>
  <c r="AO116" i="1"/>
  <c r="AL116" i="1"/>
  <c r="AM116" i="1"/>
  <c r="AJ116" i="1"/>
  <c r="AI117" i="1"/>
  <c r="AH117" i="1"/>
  <c r="AN116" i="1"/>
  <c r="AS116" i="1"/>
  <c r="AH195" i="1"/>
  <c r="AM194" i="1"/>
  <c r="AK194" i="1"/>
  <c r="AH194" i="1"/>
  <c r="AI195" i="1"/>
  <c r="AN194" i="1"/>
  <c r="AS194" i="1"/>
  <c r="AO194" i="1"/>
  <c r="AL194" i="1"/>
  <c r="AJ194" i="1"/>
  <c r="BG278" i="4"/>
  <c r="AH278" i="1"/>
  <c r="AO278" i="1"/>
  <c r="AH279" i="1"/>
  <c r="AM278" i="1"/>
  <c r="AL278" i="1"/>
  <c r="AJ278" i="1"/>
  <c r="AS278" i="1"/>
  <c r="AK278" i="1"/>
  <c r="AN278" i="1"/>
  <c r="AI279" i="1"/>
  <c r="AV315" i="1"/>
  <c r="AS316" i="1"/>
  <c r="AW315" i="1"/>
  <c r="AT316" i="1"/>
  <c r="AX315" i="1"/>
  <c r="AU315" i="1"/>
  <c r="AX63" i="1"/>
  <c r="AS275" i="1"/>
  <c r="AW274" i="1"/>
  <c r="AU274" i="1"/>
  <c r="AT275" i="1"/>
  <c r="AV274" i="1"/>
  <c r="AX274" i="1"/>
  <c r="AT381" i="1"/>
  <c r="AS381" i="1"/>
  <c r="AX380" i="1"/>
  <c r="AW380" i="1"/>
  <c r="AU380" i="1"/>
  <c r="AV380" i="1"/>
  <c r="AU419" i="1"/>
  <c r="AT420" i="1"/>
  <c r="AS420" i="1"/>
  <c r="AX419" i="1"/>
  <c r="AW419" i="1"/>
  <c r="AV419" i="1"/>
  <c r="AO190" i="1"/>
  <c r="AH191" i="1"/>
  <c r="AM190" i="1"/>
  <c r="AK190" i="1"/>
  <c r="AJ190" i="1"/>
  <c r="AN190" i="1"/>
  <c r="AL190" i="1"/>
  <c r="AH190" i="1"/>
  <c r="AI191" i="1"/>
  <c r="AS190" i="1"/>
  <c r="BG110" i="4"/>
  <c r="AS110" i="1"/>
  <c r="AO110" i="1"/>
  <c r="AI111" i="1"/>
  <c r="AN110" i="1"/>
  <c r="AH111" i="1"/>
  <c r="AM110" i="1"/>
  <c r="AL110" i="1"/>
  <c r="AK110" i="1"/>
  <c r="AJ110" i="1"/>
  <c r="AH110" i="1"/>
  <c r="BG186" i="4"/>
  <c r="AH187" i="1"/>
  <c r="AM186" i="1"/>
  <c r="AK186" i="1"/>
  <c r="AH186" i="1"/>
  <c r="AI187" i="1"/>
  <c r="AN186" i="1"/>
  <c r="AS186" i="1"/>
  <c r="AO186" i="1"/>
  <c r="AL186" i="1"/>
  <c r="AJ186" i="1"/>
  <c r="BG79" i="4"/>
  <c r="AS79" i="1"/>
  <c r="AO79" i="1"/>
  <c r="AI80" i="1"/>
  <c r="AN79" i="1"/>
  <c r="AH80" i="1"/>
  <c r="AM79" i="1"/>
  <c r="AL79" i="1"/>
  <c r="AK79" i="1"/>
  <c r="AJ79" i="1"/>
  <c r="AH79" i="1"/>
  <c r="AT144" i="1"/>
  <c r="AX143" i="1"/>
  <c r="AU143" i="1"/>
  <c r="AS144" i="1"/>
  <c r="AW143" i="1"/>
  <c r="AV143" i="1"/>
  <c r="BG192" i="4"/>
  <c r="AI193" i="1"/>
  <c r="AN192" i="1"/>
  <c r="AL192" i="1"/>
  <c r="AJ192" i="1"/>
  <c r="AH193" i="1"/>
  <c r="AS192" i="1"/>
  <c r="AO192" i="1"/>
  <c r="AM192" i="1"/>
  <c r="AK192" i="1"/>
  <c r="AH192" i="1"/>
  <c r="BG376" i="4"/>
  <c r="AL376" i="1"/>
  <c r="AJ376" i="1"/>
  <c r="AH376" i="1"/>
  <c r="AS376" i="1"/>
  <c r="AI377" i="1"/>
  <c r="AH377" i="1"/>
  <c r="AO376" i="1"/>
  <c r="AN376" i="1"/>
  <c r="AM376" i="1"/>
  <c r="AK376" i="1"/>
  <c r="BG145" i="4"/>
  <c r="AS146" i="1"/>
  <c r="AW145" i="1"/>
  <c r="AU145" i="1"/>
  <c r="AT146" i="1"/>
  <c r="AV145" i="1"/>
  <c r="AX145" i="1"/>
  <c r="AW194" i="1"/>
  <c r="AU194" i="1"/>
  <c r="AT195" i="1"/>
  <c r="AX194" i="1"/>
  <c r="AV194" i="1"/>
  <c r="AS195" i="1"/>
  <c r="BG245" i="4"/>
  <c r="AK245" i="1"/>
  <c r="AH245" i="1"/>
  <c r="AO245" i="1"/>
  <c r="AL245" i="1"/>
  <c r="AJ245" i="1"/>
  <c r="AH246" i="1"/>
  <c r="AS245" i="1"/>
  <c r="AM245" i="1"/>
  <c r="AI246" i="1"/>
  <c r="AN245" i="1"/>
  <c r="BE280" i="4"/>
  <c r="AY280" i="1" s="1"/>
  <c r="BG317" i="4"/>
  <c r="AW317" i="1"/>
  <c r="AS318" i="1"/>
  <c r="AV317" i="1"/>
  <c r="AU317" i="1"/>
  <c r="AT318" i="1"/>
  <c r="AX317" i="1"/>
  <c r="AX360" i="1"/>
  <c r="AU360" i="1"/>
  <c r="AT361" i="1"/>
  <c r="AS361" i="1"/>
  <c r="AW360" i="1"/>
  <c r="AV360" i="1"/>
  <c r="BG380" i="4"/>
  <c r="AS380" i="1"/>
  <c r="AO380" i="1"/>
  <c r="AH381" i="1"/>
  <c r="AM380" i="1"/>
  <c r="AL380" i="1"/>
  <c r="AK380" i="1"/>
  <c r="AJ380" i="1"/>
  <c r="AN380" i="1"/>
  <c r="AH380" i="1"/>
  <c r="AI381" i="1"/>
  <c r="AO153" i="1"/>
  <c r="AH154" i="1"/>
  <c r="AM153" i="1"/>
  <c r="AK153" i="1"/>
  <c r="AH153" i="1"/>
  <c r="AI154" i="1"/>
  <c r="AS153" i="1"/>
  <c r="AN153" i="1"/>
  <c r="AL153" i="1"/>
  <c r="AJ153" i="1"/>
  <c r="BG276" i="4"/>
  <c r="AL276" i="1"/>
  <c r="AK276" i="1"/>
  <c r="AJ276" i="1"/>
  <c r="AS276" i="1"/>
  <c r="AO276" i="1"/>
  <c r="AH277" i="1"/>
  <c r="AM276" i="1"/>
  <c r="AN276" i="1"/>
  <c r="AH276" i="1"/>
  <c r="AI277" i="1"/>
  <c r="BG288" i="4"/>
  <c r="AJ288" i="1"/>
  <c r="AH288" i="1"/>
  <c r="AS288" i="1"/>
  <c r="AO288" i="1"/>
  <c r="AN288" i="1"/>
  <c r="AI289" i="1"/>
  <c r="AM288" i="1"/>
  <c r="AK288" i="1"/>
  <c r="AH289" i="1"/>
  <c r="AL288" i="1"/>
  <c r="AW149" i="1"/>
  <c r="AU149" i="1"/>
  <c r="AS150" i="1"/>
  <c r="AX149" i="1"/>
  <c r="AV149" i="1"/>
  <c r="AT150" i="1"/>
  <c r="AX206" i="1"/>
  <c r="AV206" i="1"/>
  <c r="AT207" i="1"/>
  <c r="AS207" i="1"/>
  <c r="AU206" i="1"/>
  <c r="AW206" i="1"/>
  <c r="AJ206" i="1"/>
  <c r="AS206" i="1"/>
  <c r="AI207" i="1"/>
  <c r="AN206" i="1"/>
  <c r="AK206" i="1"/>
  <c r="AO206" i="1"/>
  <c r="AM206" i="1"/>
  <c r="AH206" i="1"/>
  <c r="AL206" i="1"/>
  <c r="AH207" i="1"/>
  <c r="BG321" i="4"/>
  <c r="AK321" i="1"/>
  <c r="AS321" i="1"/>
  <c r="AO321" i="1"/>
  <c r="AN321" i="1"/>
  <c r="AM321" i="1"/>
  <c r="AI322" i="1"/>
  <c r="AJ321" i="1"/>
  <c r="AH322" i="1"/>
  <c r="AL321" i="1"/>
  <c r="AH321" i="1"/>
  <c r="G168" i="1"/>
  <c r="M168" i="1"/>
  <c r="K168" i="1"/>
  <c r="J168" i="1"/>
  <c r="H168" i="1"/>
  <c r="L168" i="1"/>
  <c r="I168" i="1"/>
  <c r="F168" i="1"/>
  <c r="AS411" i="1"/>
  <c r="AO411" i="1"/>
  <c r="AI412" i="1"/>
  <c r="AN411" i="1"/>
  <c r="AH412" i="1"/>
  <c r="AM411" i="1"/>
  <c r="AL411" i="1"/>
  <c r="AK411" i="1"/>
  <c r="AJ411" i="1"/>
  <c r="AH411" i="1"/>
  <c r="M211" i="1"/>
  <c r="K211" i="1"/>
  <c r="I211" i="1"/>
  <c r="F211" i="1"/>
  <c r="G211" i="1"/>
  <c r="L211" i="1"/>
  <c r="H211" i="1"/>
  <c r="J211" i="1"/>
  <c r="AT406" i="1"/>
  <c r="AS406" i="1"/>
  <c r="AX405" i="1"/>
  <c r="AW405" i="1"/>
  <c r="AV405" i="1"/>
  <c r="AU405" i="1"/>
  <c r="AS63" i="1"/>
  <c r="AO63" i="1"/>
  <c r="AI64" i="1"/>
  <c r="AN63" i="1"/>
  <c r="AH64" i="1"/>
  <c r="AM63" i="1"/>
  <c r="AL63" i="1"/>
  <c r="AK63" i="1"/>
  <c r="AJ63" i="1"/>
  <c r="AH63" i="1"/>
  <c r="AH165" i="1"/>
  <c r="AO165" i="1"/>
  <c r="AH166" i="1"/>
  <c r="AM165" i="1"/>
  <c r="AL165" i="1"/>
  <c r="AJ165" i="1"/>
  <c r="AI166" i="1"/>
  <c r="AS165" i="1"/>
  <c r="AN165" i="1"/>
  <c r="AK165" i="1"/>
  <c r="AO161" i="1"/>
  <c r="AH162" i="1"/>
  <c r="AM161" i="1"/>
  <c r="AK161" i="1"/>
  <c r="AH161" i="1"/>
  <c r="AS161" i="1"/>
  <c r="AN161" i="1"/>
  <c r="AL161" i="1"/>
  <c r="AJ161" i="1"/>
  <c r="AI162" i="1"/>
  <c r="AS102" i="1"/>
  <c r="AO102" i="1"/>
  <c r="AN102" i="1"/>
  <c r="AI103" i="1"/>
  <c r="AH103" i="1"/>
  <c r="AM102" i="1"/>
  <c r="AL102" i="1"/>
  <c r="AK102" i="1"/>
  <c r="AJ102" i="1"/>
  <c r="AH102" i="1"/>
  <c r="AS372" i="1"/>
  <c r="AO372" i="1"/>
  <c r="AH373" i="1"/>
  <c r="AM372" i="1"/>
  <c r="AL372" i="1"/>
  <c r="AK372" i="1"/>
  <c r="AJ372" i="1"/>
  <c r="AN372" i="1"/>
  <c r="AH372" i="1"/>
  <c r="AI373" i="1"/>
  <c r="BG292" i="4"/>
  <c r="AI293" i="1"/>
  <c r="AN292" i="1"/>
  <c r="AS292" i="1"/>
  <c r="AO292" i="1"/>
  <c r="AH293" i="1"/>
  <c r="AL292" i="1"/>
  <c r="AK292" i="1"/>
  <c r="AJ292" i="1"/>
  <c r="AH292" i="1"/>
  <c r="AM292" i="1"/>
  <c r="M82" i="1"/>
  <c r="L82" i="1"/>
  <c r="K82" i="1"/>
  <c r="J82" i="1"/>
  <c r="I82" i="1"/>
  <c r="H82" i="1"/>
  <c r="G82" i="1"/>
  <c r="F82" i="1"/>
  <c r="BG118" i="4"/>
  <c r="AV118" i="1"/>
  <c r="AT119" i="1"/>
  <c r="AW118" i="1"/>
  <c r="AX118" i="1"/>
  <c r="AU118" i="1"/>
  <c r="AS119" i="1"/>
  <c r="BG165" i="4"/>
  <c r="BG319" i="4"/>
  <c r="AI320" i="1"/>
  <c r="AN319" i="1"/>
  <c r="AH319" i="1"/>
  <c r="AS319" i="1"/>
  <c r="AM319" i="1"/>
  <c r="AL319" i="1"/>
  <c r="AK319" i="1"/>
  <c r="AO319" i="1"/>
  <c r="AH320" i="1"/>
  <c r="AJ319" i="1"/>
  <c r="BG284" i="4"/>
  <c r="AI285" i="1"/>
  <c r="AN284" i="1"/>
  <c r="AH285" i="1"/>
  <c r="AL284" i="1"/>
  <c r="AK284" i="1"/>
  <c r="AJ284" i="1"/>
  <c r="AS284" i="1"/>
  <c r="AM284" i="1"/>
  <c r="AO284" i="1"/>
  <c r="AH284" i="1"/>
  <c r="AS250" i="1"/>
  <c r="AW249" i="1"/>
  <c r="AX249" i="1"/>
  <c r="AV249" i="1"/>
  <c r="AU249" i="1"/>
  <c r="AT250" i="1"/>
  <c r="BG122" i="4"/>
  <c r="AX122" i="1"/>
  <c r="AV122" i="1"/>
  <c r="AS123" i="1"/>
  <c r="AW122" i="1"/>
  <c r="AU122" i="1"/>
  <c r="AT123" i="1"/>
  <c r="AO198" i="1"/>
  <c r="AH199" i="1"/>
  <c r="AM198" i="1"/>
  <c r="AK198" i="1"/>
  <c r="AJ198" i="1"/>
  <c r="AI199" i="1"/>
  <c r="AS198" i="1"/>
  <c r="AN198" i="1"/>
  <c r="AL198" i="1"/>
  <c r="AH198" i="1"/>
  <c r="AI201" i="1"/>
  <c r="AN200" i="1"/>
  <c r="AL200" i="1"/>
  <c r="AJ200" i="1"/>
  <c r="AS200" i="1"/>
  <c r="AO200" i="1"/>
  <c r="AM200" i="1"/>
  <c r="AK200" i="1"/>
  <c r="AH200" i="1"/>
  <c r="AH201" i="1"/>
  <c r="AS234" i="1"/>
  <c r="AW233" i="1"/>
  <c r="AT234" i="1"/>
  <c r="AX233" i="1"/>
  <c r="AU233" i="1"/>
  <c r="AV233" i="1"/>
  <c r="AL297" i="1"/>
  <c r="AG297" i="1"/>
  <c r="AJ297" i="1"/>
  <c r="AI297" i="1"/>
  <c r="AH297" i="1"/>
  <c r="AK297" i="1"/>
  <c r="AM297" i="1"/>
  <c r="AK286" i="1"/>
  <c r="AH287" i="1"/>
  <c r="AL286" i="1"/>
  <c r="AJ286" i="1"/>
  <c r="AH286" i="1"/>
  <c r="AS286" i="1"/>
  <c r="AO286" i="1"/>
  <c r="AI287" i="1"/>
  <c r="AM286" i="1"/>
  <c r="AN286" i="1"/>
  <c r="BG323" i="4"/>
  <c r="AO323" i="1"/>
  <c r="AL323" i="1"/>
  <c r="AS323" i="1"/>
  <c r="AM323" i="1"/>
  <c r="AI324" i="1"/>
  <c r="AH324" i="1"/>
  <c r="AJ323" i="1"/>
  <c r="AH323" i="1"/>
  <c r="AN323" i="1"/>
  <c r="AK323" i="1"/>
  <c r="AS364" i="1"/>
  <c r="AH365" i="1"/>
  <c r="AM364" i="1"/>
  <c r="AL364" i="1"/>
  <c r="AK364" i="1"/>
  <c r="AJ364" i="1"/>
  <c r="AN364" i="1"/>
  <c r="AH364" i="1"/>
  <c r="AI365" i="1"/>
  <c r="AO364" i="1"/>
  <c r="AH408" i="1"/>
  <c r="AM407" i="1"/>
  <c r="AL407" i="1"/>
  <c r="AK407" i="1"/>
  <c r="AJ407" i="1"/>
  <c r="AH407" i="1"/>
  <c r="AS407" i="1"/>
  <c r="AO407" i="1"/>
  <c r="AI408" i="1"/>
  <c r="AN407" i="1"/>
  <c r="AH77" i="1"/>
  <c r="AS77" i="1"/>
  <c r="AO77" i="1"/>
  <c r="AI78" i="1"/>
  <c r="AN77" i="1"/>
  <c r="AH78" i="1"/>
  <c r="AM77" i="1"/>
  <c r="AL77" i="1"/>
  <c r="AK77" i="1"/>
  <c r="AJ77" i="1"/>
  <c r="AH205" i="1"/>
  <c r="AM204" i="1"/>
  <c r="AK204" i="1"/>
  <c r="AH204" i="1"/>
  <c r="AI205" i="1"/>
  <c r="AN204" i="1"/>
  <c r="AS204" i="1"/>
  <c r="AO204" i="1"/>
  <c r="AJ204" i="1"/>
  <c r="AL204" i="1"/>
  <c r="AS162" i="1"/>
  <c r="AW161" i="1"/>
  <c r="AU161" i="1"/>
  <c r="AT162" i="1"/>
  <c r="AV161" i="1"/>
  <c r="AX161" i="1"/>
  <c r="BE157" i="4"/>
  <c r="AY157" i="1" s="1"/>
  <c r="AI123" i="1"/>
  <c r="AN122" i="1"/>
  <c r="AL122" i="1"/>
  <c r="AJ122" i="1"/>
  <c r="AS122" i="1"/>
  <c r="AO122" i="1"/>
  <c r="AM122" i="1"/>
  <c r="AK122" i="1"/>
  <c r="AH122" i="1"/>
  <c r="AH123" i="1"/>
  <c r="AI244" i="1"/>
  <c r="AN243" i="1"/>
  <c r="AL243" i="1"/>
  <c r="AJ243" i="1"/>
  <c r="AS243" i="1"/>
  <c r="AO243" i="1"/>
  <c r="AM243" i="1"/>
  <c r="AH243" i="1"/>
  <c r="AH244" i="1"/>
  <c r="AK243" i="1"/>
  <c r="I340" i="1"/>
  <c r="G340" i="1"/>
  <c r="M340" i="1"/>
  <c r="L340" i="1"/>
  <c r="K340" i="1"/>
  <c r="J340" i="1"/>
  <c r="H340" i="1"/>
  <c r="F340" i="1"/>
  <c r="AO120" i="1"/>
  <c r="AH121" i="1"/>
  <c r="AM120" i="1"/>
  <c r="AK120" i="1"/>
  <c r="AH120" i="1"/>
  <c r="AS120" i="1"/>
  <c r="AL120" i="1"/>
  <c r="AJ120" i="1"/>
  <c r="AN120" i="1"/>
  <c r="AI121" i="1"/>
  <c r="L125" i="1"/>
  <c r="J125" i="1"/>
  <c r="H125" i="1"/>
  <c r="F125" i="1"/>
  <c r="M125" i="1"/>
  <c r="I125" i="1"/>
  <c r="G125" i="1"/>
  <c r="K125" i="1"/>
  <c r="BG147" i="4"/>
  <c r="AL147" i="1"/>
  <c r="AJ147" i="1"/>
  <c r="AS147" i="1"/>
  <c r="AH148" i="1"/>
  <c r="AM147" i="1"/>
  <c r="AK147" i="1"/>
  <c r="AH147" i="1"/>
  <c r="AN147" i="1"/>
  <c r="AI148" i="1"/>
  <c r="AO147" i="1"/>
  <c r="AJ196" i="1"/>
  <c r="AS196" i="1"/>
  <c r="AI197" i="1"/>
  <c r="AN196" i="1"/>
  <c r="AH197" i="1"/>
  <c r="AM196" i="1"/>
  <c r="AK196" i="1"/>
  <c r="AO196" i="1"/>
  <c r="AL196" i="1"/>
  <c r="AH196" i="1"/>
  <c r="BG282" i="4"/>
  <c r="AO282" i="1"/>
  <c r="AI283" i="1"/>
  <c r="AN282" i="1"/>
  <c r="AH283" i="1"/>
  <c r="AM282" i="1"/>
  <c r="AK282" i="1"/>
  <c r="AH282" i="1"/>
  <c r="AS282" i="1"/>
  <c r="AL282" i="1"/>
  <c r="AJ282" i="1"/>
  <c r="AW362" i="1"/>
  <c r="AU362" i="1"/>
  <c r="AT363" i="1"/>
  <c r="AS363" i="1"/>
  <c r="AV362" i="1"/>
  <c r="AX362" i="1"/>
  <c r="AL67" i="1"/>
  <c r="AK67" i="1"/>
  <c r="AJ67" i="1"/>
  <c r="AH67" i="1"/>
  <c r="AS67" i="1"/>
  <c r="AO67" i="1"/>
  <c r="AI68" i="1"/>
  <c r="AN67" i="1"/>
  <c r="AH68" i="1"/>
  <c r="AM67" i="1"/>
  <c r="AM82" i="1"/>
  <c r="AL82" i="1"/>
  <c r="AK82" i="1"/>
  <c r="AJ82" i="1"/>
  <c r="AI82" i="1"/>
  <c r="AH82" i="1"/>
  <c r="AG82" i="1"/>
  <c r="AJ125" i="1"/>
  <c r="AH125" i="1"/>
  <c r="AK125" i="1"/>
  <c r="AM125" i="1"/>
  <c r="AL125" i="1"/>
  <c r="AI125" i="1"/>
  <c r="AG125" i="1"/>
  <c r="BG155" i="4"/>
  <c r="AL155" i="1"/>
  <c r="AJ155" i="1"/>
  <c r="AS155" i="1"/>
  <c r="AO155" i="1"/>
  <c r="AH156" i="1"/>
  <c r="AM155" i="1"/>
  <c r="AN155" i="1"/>
  <c r="AK155" i="1"/>
  <c r="AH155" i="1"/>
  <c r="AI156" i="1"/>
  <c r="AM211" i="1"/>
  <c r="AK211" i="1"/>
  <c r="AI211" i="1"/>
  <c r="AG211" i="1"/>
  <c r="AL211" i="1"/>
  <c r="AH211" i="1"/>
  <c r="AJ211" i="1"/>
  <c r="BG202" i="4"/>
  <c r="AM202" i="1"/>
  <c r="AH203" i="1"/>
  <c r="AK202" i="1"/>
  <c r="AH202" i="1"/>
  <c r="AS202" i="1"/>
  <c r="AN202" i="1"/>
  <c r="AO202" i="1"/>
  <c r="AL202" i="1"/>
  <c r="AJ202" i="1"/>
  <c r="AI203" i="1"/>
  <c r="AK229" i="1"/>
  <c r="AH229" i="1"/>
  <c r="AO229" i="1"/>
  <c r="AL229" i="1"/>
  <c r="AI230" i="1"/>
  <c r="AH230" i="1"/>
  <c r="AS229" i="1"/>
  <c r="AN229" i="1"/>
  <c r="AM229" i="1"/>
  <c r="AJ229" i="1"/>
  <c r="AI236" i="1"/>
  <c r="AN235" i="1"/>
  <c r="AL235" i="1"/>
  <c r="AJ235" i="1"/>
  <c r="AS235" i="1"/>
  <c r="AO235" i="1"/>
  <c r="AK235" i="1"/>
  <c r="AH236" i="1"/>
  <c r="AH235" i="1"/>
  <c r="AM235" i="1"/>
  <c r="BG290" i="4"/>
  <c r="AN290" i="1"/>
  <c r="AI291" i="1"/>
  <c r="AM290" i="1"/>
  <c r="AH291" i="1"/>
  <c r="AL290" i="1"/>
  <c r="AK290" i="1"/>
  <c r="AH290" i="1"/>
  <c r="AS290" i="1"/>
  <c r="AJ290" i="1"/>
  <c r="AO290" i="1"/>
  <c r="BG325" i="4"/>
  <c r="AL325" i="1"/>
  <c r="AH325" i="1"/>
  <c r="AS325" i="1"/>
  <c r="AO325" i="1"/>
  <c r="AN325" i="1"/>
  <c r="AM325" i="1"/>
  <c r="AI326" i="1"/>
  <c r="AK325" i="1"/>
  <c r="AH326" i="1"/>
  <c r="AJ325" i="1"/>
  <c r="AH69" i="1"/>
  <c r="AS69" i="1"/>
  <c r="AO69" i="1"/>
  <c r="AI70" i="1"/>
  <c r="AN69" i="1"/>
  <c r="AH70" i="1"/>
  <c r="AM69" i="1"/>
  <c r="AL69" i="1"/>
  <c r="AK69" i="1"/>
  <c r="AJ69" i="1"/>
  <c r="AO104" i="1"/>
  <c r="AI105" i="1"/>
  <c r="AN104" i="1"/>
  <c r="AH105" i="1"/>
  <c r="AM104" i="1"/>
  <c r="AL104" i="1"/>
  <c r="AK104" i="1"/>
  <c r="AJ104" i="1"/>
  <c r="AH104" i="1"/>
  <c r="AS104" i="1"/>
  <c r="BE163" i="4"/>
  <c r="AY163" i="1" s="1"/>
  <c r="AH416" i="1"/>
  <c r="AM415" i="1"/>
  <c r="AL415" i="1"/>
  <c r="AK415" i="1"/>
  <c r="AJ415" i="1"/>
  <c r="AH415" i="1"/>
  <c r="AS415" i="1"/>
  <c r="AO415" i="1"/>
  <c r="AI416" i="1"/>
  <c r="AN415" i="1"/>
  <c r="AO65" i="1"/>
  <c r="AI66" i="1"/>
  <c r="AN65" i="1"/>
  <c r="AH66" i="1"/>
  <c r="AM65" i="1"/>
  <c r="AL65" i="1"/>
  <c r="AK65" i="1"/>
  <c r="AJ65" i="1"/>
  <c r="AH65" i="1"/>
  <c r="AS65" i="1"/>
  <c r="AT80" i="1"/>
  <c r="AS80" i="1"/>
  <c r="AX79" i="1"/>
  <c r="AW79" i="1"/>
  <c r="AV79" i="1"/>
  <c r="AU79" i="1"/>
  <c r="BG159" i="4"/>
  <c r="AS159" i="1"/>
  <c r="AI160" i="1"/>
  <c r="AN159" i="1"/>
  <c r="AL159" i="1"/>
  <c r="AJ159" i="1"/>
  <c r="AH159" i="1"/>
  <c r="AH160" i="1"/>
  <c r="AO159" i="1"/>
  <c r="AM159" i="1"/>
  <c r="AK159" i="1"/>
  <c r="AU292" i="1"/>
  <c r="AT293" i="1"/>
  <c r="AX292" i="1"/>
  <c r="AV292" i="1"/>
  <c r="AW292" i="1"/>
  <c r="AS293" i="1"/>
  <c r="BG405" i="4"/>
  <c r="AO405" i="1"/>
  <c r="AI406" i="1"/>
  <c r="AN405" i="1"/>
  <c r="AH406" i="1"/>
  <c r="AM405" i="1"/>
  <c r="AL405" i="1"/>
  <c r="AK405" i="1"/>
  <c r="AJ405" i="1"/>
  <c r="AH405" i="1"/>
  <c r="AS405" i="1"/>
  <c r="BE415" i="4"/>
  <c r="AY415" i="1" s="1"/>
  <c r="BE372" i="4"/>
  <c r="AY372" i="1" s="1"/>
  <c r="X168" i="1"/>
  <c r="V168" i="1"/>
  <c r="T168" i="1"/>
  <c r="Y168" i="1"/>
  <c r="W168" i="1"/>
  <c r="U168" i="1"/>
  <c r="S168" i="1"/>
  <c r="BG409" i="4"/>
  <c r="AJ409" i="1"/>
  <c r="AH409" i="1"/>
  <c r="AS409" i="1"/>
  <c r="AO409" i="1"/>
  <c r="AI410" i="1"/>
  <c r="AN409" i="1"/>
  <c r="AH410" i="1"/>
  <c r="AM409" i="1"/>
  <c r="AL409" i="1"/>
  <c r="AK409" i="1"/>
  <c r="AL360" i="1"/>
  <c r="AJ360" i="1"/>
  <c r="AS360" i="1"/>
  <c r="AH360" i="1"/>
  <c r="AI361" i="1"/>
  <c r="AH361" i="1"/>
  <c r="AO360" i="1"/>
  <c r="AN360" i="1"/>
  <c r="AK360" i="1"/>
  <c r="AM360" i="1"/>
  <c r="AW237" i="1"/>
  <c r="AU237" i="1"/>
  <c r="AS238" i="1"/>
  <c r="AT238" i="1"/>
  <c r="AV237" i="1"/>
  <c r="AX237" i="1"/>
  <c r="BG368" i="4"/>
  <c r="AL368" i="1"/>
  <c r="AJ368" i="1"/>
  <c r="AS368" i="1"/>
  <c r="AN368" i="1"/>
  <c r="AM368" i="1"/>
  <c r="AK368" i="1"/>
  <c r="AH368" i="1"/>
  <c r="AI369" i="1"/>
  <c r="AH369" i="1"/>
  <c r="AO368" i="1"/>
  <c r="AO73" i="1"/>
  <c r="AI74" i="1"/>
  <c r="AN73" i="1"/>
  <c r="AH74" i="1"/>
  <c r="AM73" i="1"/>
  <c r="AL73" i="1"/>
  <c r="AK73" i="1"/>
  <c r="AJ73" i="1"/>
  <c r="AH73" i="1"/>
  <c r="AS73" i="1"/>
  <c r="BE335" i="4"/>
  <c r="BG233" i="4"/>
  <c r="AO233" i="1"/>
  <c r="AH234" i="1"/>
  <c r="AM233" i="1"/>
  <c r="AK233" i="1"/>
  <c r="AH233" i="1"/>
  <c r="AS233" i="1"/>
  <c r="AI234" i="1"/>
  <c r="AN233" i="1"/>
  <c r="AL233" i="1"/>
  <c r="AJ233" i="1"/>
  <c r="BG331" i="4"/>
  <c r="AS331" i="1"/>
  <c r="AO331" i="1"/>
  <c r="AH332" i="1"/>
  <c r="AM331" i="1"/>
  <c r="AL331" i="1"/>
  <c r="AN331" i="1"/>
  <c r="AK331" i="1"/>
  <c r="AJ331" i="1"/>
  <c r="AH331" i="1"/>
  <c r="AI332" i="1"/>
  <c r="BE421" i="4"/>
  <c r="AY421" i="1" s="1"/>
  <c r="BE378" i="4"/>
  <c r="AY378" i="1" s="1"/>
  <c r="AU208" i="1"/>
  <c r="AS209" i="1"/>
  <c r="AV208" i="1"/>
  <c r="AW208" i="1"/>
  <c r="AT209" i="1"/>
  <c r="AX208" i="1"/>
  <c r="W297" i="4"/>
  <c r="K426" i="1"/>
  <c r="J426" i="1"/>
  <c r="I426" i="1"/>
  <c r="H426" i="1"/>
  <c r="G426" i="1"/>
  <c r="F426" i="1"/>
  <c r="M426" i="1"/>
  <c r="L426" i="1"/>
  <c r="Y125" i="1"/>
  <c r="W125" i="1"/>
  <c r="U125" i="1"/>
  <c r="X125" i="1"/>
  <c r="V125" i="1"/>
  <c r="T125" i="1"/>
  <c r="S125" i="1"/>
  <c r="BG208" i="4"/>
  <c r="AU198" i="1"/>
  <c r="AS199" i="1"/>
  <c r="AX198" i="1"/>
  <c r="AV198" i="1"/>
  <c r="AT199" i="1"/>
  <c r="AW198" i="1"/>
  <c r="AS239" i="1"/>
  <c r="AI240" i="1"/>
  <c r="AN239" i="1"/>
  <c r="AL239" i="1"/>
  <c r="AH239" i="1"/>
  <c r="AO239" i="1"/>
  <c r="AK239" i="1"/>
  <c r="AH240" i="1"/>
  <c r="AM239" i="1"/>
  <c r="AJ239" i="1"/>
  <c r="BG294" i="4"/>
  <c r="AK294" i="1"/>
  <c r="AS294" i="1"/>
  <c r="AN294" i="1"/>
  <c r="AH295" i="1"/>
  <c r="AL294" i="1"/>
  <c r="AJ294" i="1"/>
  <c r="AH294" i="1"/>
  <c r="AO294" i="1"/>
  <c r="AI295" i="1"/>
  <c r="AM294" i="1"/>
  <c r="AT365" i="1"/>
  <c r="AX364" i="1"/>
  <c r="AS365" i="1"/>
  <c r="AW364" i="1"/>
  <c r="AV364" i="1"/>
  <c r="AU364" i="1"/>
  <c r="AX407" i="1"/>
  <c r="AW407" i="1"/>
  <c r="AV407" i="1"/>
  <c r="AU407" i="1"/>
  <c r="AT408" i="1"/>
  <c r="AS408" i="1"/>
  <c r="AX59" i="1"/>
  <c r="AW59" i="1"/>
  <c r="AV59" i="1"/>
  <c r="AU59" i="1"/>
  <c r="AT60" i="1"/>
  <c r="AS60" i="1"/>
  <c r="AX155" i="1"/>
  <c r="AV155" i="1"/>
  <c r="AT156" i="1"/>
  <c r="AS156" i="1"/>
  <c r="AU155" i="1"/>
  <c r="AW155" i="1"/>
  <c r="AX235" i="1"/>
  <c r="AV235" i="1"/>
  <c r="AS236" i="1"/>
  <c r="AU235" i="1"/>
  <c r="AT236" i="1"/>
  <c r="AW235" i="1"/>
  <c r="I297" i="1"/>
  <c r="F297" i="1"/>
  <c r="H297" i="1"/>
  <c r="G297" i="1"/>
  <c r="M297" i="1"/>
  <c r="L297" i="1"/>
  <c r="J297" i="1"/>
  <c r="K297" i="1"/>
  <c r="AW370" i="1"/>
  <c r="AU370" i="1"/>
  <c r="AT371" i="1"/>
  <c r="AS371" i="1"/>
  <c r="AX370" i="1"/>
  <c r="AV370" i="1"/>
  <c r="BG401" i="4"/>
  <c r="AJ401" i="1"/>
  <c r="AH401" i="1"/>
  <c r="AS401" i="1"/>
  <c r="AO401" i="1"/>
  <c r="AI402" i="1"/>
  <c r="AN401" i="1"/>
  <c r="AH402" i="1"/>
  <c r="AM401" i="1"/>
  <c r="AL401" i="1"/>
  <c r="AK401" i="1"/>
  <c r="AI426" i="1"/>
  <c r="AH426" i="1"/>
  <c r="AG426" i="1"/>
  <c r="AM426" i="1"/>
  <c r="AL426" i="1"/>
  <c r="AK426" i="1"/>
  <c r="AJ426" i="1"/>
  <c r="AX75" i="1"/>
  <c r="AW75" i="1"/>
  <c r="AV75" i="1"/>
  <c r="AU75" i="1"/>
  <c r="AT76" i="1"/>
  <c r="AS76" i="1"/>
  <c r="B135" i="1"/>
  <c r="BE71" i="4"/>
  <c r="AY71" i="1" s="1"/>
  <c r="BE77" i="4"/>
  <c r="AY77" i="1" s="1"/>
  <c r="BG407" i="4"/>
  <c r="BE366" i="4"/>
  <c r="AY366" i="1" s="1"/>
  <c r="BG370" i="4"/>
  <c r="BG364" i="4"/>
  <c r="BG327" i="4"/>
  <c r="BG315" i="4"/>
  <c r="BG229" i="4"/>
  <c r="BG235" i="4"/>
  <c r="BG194" i="4"/>
  <c r="BG188" i="4"/>
  <c r="BG198" i="4"/>
  <c r="BE200" i="4"/>
  <c r="AY200" i="1" s="1"/>
  <c r="BG143" i="4"/>
  <c r="BG108" i="4"/>
  <c r="BB39" i="5"/>
  <c r="AM36" i="5"/>
  <c r="AM34" i="5"/>
  <c r="AM32" i="5"/>
  <c r="AM30" i="5"/>
  <c r="AM28" i="5"/>
  <c r="AO26" i="5"/>
  <c r="AM26" i="5"/>
  <c r="AX26" i="5"/>
  <c r="AM24" i="5"/>
  <c r="AM22" i="5"/>
  <c r="AM20" i="5"/>
  <c r="AM14" i="5"/>
  <c r="AK14" i="5"/>
  <c r="AJ14" i="5"/>
  <c r="AI14" i="5"/>
  <c r="AH14" i="5"/>
  <c r="AX14" i="5" s="1"/>
  <c r="AG14" i="5"/>
  <c r="AU1" i="5"/>
  <c r="J15" i="1"/>
  <c r="BG196" i="4" l="1"/>
  <c r="AS64" i="1"/>
  <c r="AT64" i="1"/>
  <c r="BG63" i="4"/>
  <c r="Y211" i="1"/>
  <c r="V383" i="1"/>
  <c r="X383" i="1"/>
  <c r="AV409" i="1"/>
  <c r="S211" i="1"/>
  <c r="U211" i="1"/>
  <c r="AM296" i="1"/>
  <c r="T383" i="1"/>
  <c r="X211" i="1"/>
  <c r="AL296" i="1"/>
  <c r="BG104" i="4"/>
  <c r="BG124" i="4" s="1"/>
  <c r="AO296" i="1"/>
  <c r="AI296" i="1"/>
  <c r="AJ296" i="1"/>
  <c r="AK296" i="1"/>
  <c r="S254" i="1"/>
  <c r="BG286" i="4"/>
  <c r="AY286" i="1"/>
  <c r="Y254" i="1"/>
  <c r="BG200" i="4"/>
  <c r="BG210" i="4" s="1"/>
  <c r="BE339" i="4"/>
  <c r="AV339" i="1" s="1"/>
  <c r="AY335" i="1"/>
  <c r="AT410" i="1"/>
  <c r="AY409" i="1"/>
  <c r="AY196" i="1"/>
  <c r="AX196" i="1"/>
  <c r="AW196" i="1"/>
  <c r="AU63" i="1"/>
  <c r="AS66" i="1"/>
  <c r="AV63" i="1"/>
  <c r="AW63" i="1"/>
  <c r="T254" i="1"/>
  <c r="X254" i="1"/>
  <c r="U254" i="1"/>
  <c r="AY239" i="1"/>
  <c r="V254" i="1"/>
  <c r="AV239" i="1"/>
  <c r="AT240" i="1"/>
  <c r="AW239" i="1"/>
  <c r="AU239" i="1"/>
  <c r="AX239" i="1"/>
  <c r="BG239" i="4"/>
  <c r="AV196" i="1"/>
  <c r="AT197" i="1"/>
  <c r="AS197" i="1"/>
  <c r="AU104" i="1"/>
  <c r="BE124" i="4"/>
  <c r="AT124" i="1" s="1"/>
  <c r="AW104" i="1"/>
  <c r="AX104" i="1"/>
  <c r="AT105" i="1"/>
  <c r="AS105" i="1"/>
  <c r="AT66" i="1"/>
  <c r="AX65" i="1"/>
  <c r="S82" i="1"/>
  <c r="AU65" i="1"/>
  <c r="T82" i="1"/>
  <c r="U82" i="1"/>
  <c r="AX61" i="1"/>
  <c r="V82" i="1"/>
  <c r="X82" i="1"/>
  <c r="AV65" i="1"/>
  <c r="W82" i="1"/>
  <c r="BG65" i="4"/>
  <c r="AW65" i="1"/>
  <c r="BG61" i="4"/>
  <c r="AV61" i="1"/>
  <c r="AU61" i="1"/>
  <c r="AS62" i="1"/>
  <c r="AY61" i="1"/>
  <c r="AT62" i="1"/>
  <c r="AV104" i="1"/>
  <c r="AO81" i="1"/>
  <c r="AI81" i="1"/>
  <c r="BG335" i="4"/>
  <c r="BG339" i="4" s="1"/>
  <c r="AH296" i="1"/>
  <c r="AJ81" i="1"/>
  <c r="AK81" i="1"/>
  <c r="AL81" i="1"/>
  <c r="AM81" i="1"/>
  <c r="AN81" i="1"/>
  <c r="W383" i="1"/>
  <c r="Y383" i="1"/>
  <c r="S383" i="1"/>
  <c r="T426" i="1"/>
  <c r="W426" i="1"/>
  <c r="U426" i="1"/>
  <c r="AS410" i="1"/>
  <c r="Y426" i="1"/>
  <c r="AU409" i="1"/>
  <c r="X426" i="1"/>
  <c r="BE425" i="4"/>
  <c r="AS425" i="1" s="1"/>
  <c r="AW409" i="1"/>
  <c r="S426" i="1"/>
  <c r="AX339" i="1"/>
  <c r="AY339" i="1"/>
  <c r="AW157" i="1"/>
  <c r="AU157" i="1"/>
  <c r="AS158" i="1"/>
  <c r="AX157" i="1"/>
  <c r="AT158" i="1"/>
  <c r="AV157" i="1"/>
  <c r="BG157" i="4"/>
  <c r="AJ210" i="1"/>
  <c r="AH210" i="1"/>
  <c r="AN210" i="1"/>
  <c r="AK210" i="1"/>
  <c r="AO210" i="1"/>
  <c r="AL210" i="1"/>
  <c r="AI210" i="1"/>
  <c r="AM210" i="1"/>
  <c r="AX243" i="1"/>
  <c r="AV243" i="1"/>
  <c r="AS244" i="1"/>
  <c r="AW243" i="1"/>
  <c r="AU243" i="1"/>
  <c r="AT244" i="1"/>
  <c r="BG243" i="4"/>
  <c r="AI382" i="1"/>
  <c r="AO382" i="1"/>
  <c r="AN382" i="1"/>
  <c r="AM382" i="1"/>
  <c r="AL382" i="1"/>
  <c r="AK382" i="1"/>
  <c r="AJ382" i="1"/>
  <c r="AH382" i="1"/>
  <c r="S297" i="1"/>
  <c r="W297" i="1"/>
  <c r="X297" i="1"/>
  <c r="U297" i="1"/>
  <c r="T297" i="1"/>
  <c r="Y297" i="1"/>
  <c r="V297" i="1"/>
  <c r="BE167" i="4"/>
  <c r="AX286" i="1"/>
  <c r="AV286" i="1"/>
  <c r="AT287" i="1"/>
  <c r="AS287" i="1"/>
  <c r="AW286" i="1"/>
  <c r="AU286" i="1"/>
  <c r="AO253" i="1"/>
  <c r="AM253" i="1"/>
  <c r="AK253" i="1"/>
  <c r="AI253" i="1"/>
  <c r="AL253" i="1"/>
  <c r="AJ253" i="1"/>
  <c r="AH253" i="1"/>
  <c r="AN253" i="1"/>
  <c r="AO425" i="1"/>
  <c r="AN425" i="1"/>
  <c r="AM425" i="1"/>
  <c r="AL425" i="1"/>
  <c r="AK425" i="1"/>
  <c r="AJ425" i="1"/>
  <c r="AI425" i="1"/>
  <c r="AH425" i="1"/>
  <c r="AO124" i="1"/>
  <c r="AM124" i="1"/>
  <c r="AK124" i="1"/>
  <c r="AI124" i="1"/>
  <c r="AN124" i="1"/>
  <c r="AL124" i="1"/>
  <c r="AJ124" i="1"/>
  <c r="AH124" i="1"/>
  <c r="AX163" i="1"/>
  <c r="AV163" i="1"/>
  <c r="AT164" i="1"/>
  <c r="AS164" i="1"/>
  <c r="AW163" i="1"/>
  <c r="AU163" i="1"/>
  <c r="BG163" i="4"/>
  <c r="BE296" i="4"/>
  <c r="AT281" i="1"/>
  <c r="AX280" i="1"/>
  <c r="AW280" i="1"/>
  <c r="AU280" i="1"/>
  <c r="AS281" i="1"/>
  <c r="AV280" i="1"/>
  <c r="BG280" i="4"/>
  <c r="BG296" i="4" s="1"/>
  <c r="AT373" i="1"/>
  <c r="AS373" i="1"/>
  <c r="AX372" i="1"/>
  <c r="AW372" i="1"/>
  <c r="AV372" i="1"/>
  <c r="AU372" i="1"/>
  <c r="BG372" i="4"/>
  <c r="AZ30" i="5"/>
  <c r="AL167" i="1"/>
  <c r="AJ167" i="1"/>
  <c r="AH167" i="1"/>
  <c r="AO167" i="1"/>
  <c r="AM167" i="1"/>
  <c r="AI167" i="1"/>
  <c r="AK167" i="1"/>
  <c r="AN167" i="1"/>
  <c r="BG77" i="4"/>
  <c r="AW77" i="1"/>
  <c r="AV77" i="1"/>
  <c r="AU77" i="1"/>
  <c r="AT78" i="1"/>
  <c r="AS78" i="1"/>
  <c r="AX77" i="1"/>
  <c r="AT422" i="1"/>
  <c r="AS422" i="1"/>
  <c r="AX421" i="1"/>
  <c r="AW421" i="1"/>
  <c r="AV421" i="1"/>
  <c r="AU421" i="1"/>
  <c r="BG421" i="4"/>
  <c r="AW335" i="1"/>
  <c r="AU335" i="1"/>
  <c r="AT336" i="1"/>
  <c r="AS336" i="1"/>
  <c r="AX335" i="1"/>
  <c r="AV335" i="1"/>
  <c r="AX415" i="1"/>
  <c r="AW415" i="1"/>
  <c r="AV415" i="1"/>
  <c r="AU415" i="1"/>
  <c r="AT416" i="1"/>
  <c r="AS416" i="1"/>
  <c r="BG415" i="4"/>
  <c r="BE253" i="4"/>
  <c r="BG71" i="4"/>
  <c r="AT72" i="1"/>
  <c r="AS72" i="1"/>
  <c r="AX71" i="1"/>
  <c r="AW71" i="1"/>
  <c r="AV71" i="1"/>
  <c r="AU71" i="1"/>
  <c r="AN339" i="1"/>
  <c r="AL339" i="1"/>
  <c r="AI339" i="1"/>
  <c r="AO339" i="1"/>
  <c r="AM339" i="1"/>
  <c r="AK339" i="1"/>
  <c r="AJ339" i="1"/>
  <c r="AH339" i="1"/>
  <c r="BE382" i="4"/>
  <c r="AS367" i="1"/>
  <c r="AX366" i="1"/>
  <c r="AW366" i="1"/>
  <c r="AV366" i="1"/>
  <c r="AU366" i="1"/>
  <c r="AT367" i="1"/>
  <c r="BE210" i="4"/>
  <c r="AT201" i="1"/>
  <c r="AX200" i="1"/>
  <c r="AV200" i="1"/>
  <c r="AU200" i="1"/>
  <c r="AW200" i="1"/>
  <c r="AS201" i="1"/>
  <c r="AW378" i="1"/>
  <c r="AU378" i="1"/>
  <c r="AT379" i="1"/>
  <c r="AS379" i="1"/>
  <c r="AX378" i="1"/>
  <c r="AV378" i="1"/>
  <c r="BG378" i="4"/>
  <c r="B178" i="1"/>
  <c r="BE81" i="4"/>
  <c r="BG366" i="4"/>
  <c r="AZ34" i="5"/>
  <c r="AZ26" i="5"/>
  <c r="AO28" i="5"/>
  <c r="AZ32" i="5"/>
  <c r="AZ36" i="5"/>
  <c r="P39" i="5"/>
  <c r="AZ22" i="5"/>
  <c r="AT39" i="5"/>
  <c r="AX28" i="5"/>
  <c r="AZ24" i="5"/>
  <c r="AO14" i="5"/>
  <c r="AZ14" i="5" s="1"/>
  <c r="AZ20" i="5"/>
  <c r="J37" i="1"/>
  <c r="AE36" i="1"/>
  <c r="AD36" i="1"/>
  <c r="AB36" i="1"/>
  <c r="P36" i="1"/>
  <c r="J36" i="1"/>
  <c r="B36" i="1"/>
  <c r="A36" i="1"/>
  <c r="J35" i="1"/>
  <c r="AE34" i="1"/>
  <c r="AD34" i="1"/>
  <c r="AB34" i="1"/>
  <c r="P34" i="1"/>
  <c r="J34" i="1"/>
  <c r="B34" i="1"/>
  <c r="A34" i="1"/>
  <c r="AT36" i="4"/>
  <c r="AR36" i="4"/>
  <c r="AP36" i="4"/>
  <c r="AQ36" i="4" s="1"/>
  <c r="AO36" i="4"/>
  <c r="AN36" i="4"/>
  <c r="AT34" i="4"/>
  <c r="AR34" i="4"/>
  <c r="AP34" i="4"/>
  <c r="AQ34" i="4" s="1"/>
  <c r="AO34" i="4"/>
  <c r="AN34" i="4"/>
  <c r="J33" i="1"/>
  <c r="AE32" i="1"/>
  <c r="AD32" i="1"/>
  <c r="AB32" i="1"/>
  <c r="P32" i="1"/>
  <c r="J32" i="1"/>
  <c r="B32" i="1"/>
  <c r="A32" i="1"/>
  <c r="AT32" i="4"/>
  <c r="AR32" i="4"/>
  <c r="AP32" i="4"/>
  <c r="AQ32" i="4" s="1"/>
  <c r="AO32" i="4"/>
  <c r="AN32" i="4"/>
  <c r="J31" i="1"/>
  <c r="AE30" i="1"/>
  <c r="AD30" i="1"/>
  <c r="AB30" i="1"/>
  <c r="P30" i="1"/>
  <c r="J30" i="1"/>
  <c r="B30" i="1"/>
  <c r="A30" i="1"/>
  <c r="AT30" i="4"/>
  <c r="AR30" i="4"/>
  <c r="AP30" i="4"/>
  <c r="AQ30" i="4" s="1"/>
  <c r="AO30" i="4"/>
  <c r="AN30" i="4"/>
  <c r="J29" i="1"/>
  <c r="AE28" i="1"/>
  <c r="AD28" i="1"/>
  <c r="AB28" i="1"/>
  <c r="P28" i="1"/>
  <c r="J28" i="1"/>
  <c r="B28" i="1"/>
  <c r="A28" i="1"/>
  <c r="AT28" i="4"/>
  <c r="AR28" i="4"/>
  <c r="AP28" i="4"/>
  <c r="AQ28" i="4" s="1"/>
  <c r="AO28" i="4"/>
  <c r="AN28" i="4"/>
  <c r="J27" i="1"/>
  <c r="AE26" i="1"/>
  <c r="AD26" i="1"/>
  <c r="AB26" i="1"/>
  <c r="P26" i="1"/>
  <c r="J26" i="1"/>
  <c r="B26" i="1"/>
  <c r="A26" i="1"/>
  <c r="AT26" i="4"/>
  <c r="AR26" i="4"/>
  <c r="AP26" i="4"/>
  <c r="AQ26" i="4" s="1"/>
  <c r="AO26" i="4"/>
  <c r="AN26" i="4"/>
  <c r="J25" i="1"/>
  <c r="AE24" i="1"/>
  <c r="AD24" i="1"/>
  <c r="AB24" i="1"/>
  <c r="P24" i="1"/>
  <c r="J24" i="1"/>
  <c r="B24" i="1"/>
  <c r="A24" i="1"/>
  <c r="AT24" i="4"/>
  <c r="AR24" i="4"/>
  <c r="AP24" i="4"/>
  <c r="AQ24" i="4" s="1"/>
  <c r="AO24" i="4"/>
  <c r="J23" i="1"/>
  <c r="AE22" i="1"/>
  <c r="AD22" i="1"/>
  <c r="AB22" i="1"/>
  <c r="P22" i="1"/>
  <c r="J22" i="1"/>
  <c r="B22" i="1"/>
  <c r="A22" i="1"/>
  <c r="AT22" i="4"/>
  <c r="AR22" i="4"/>
  <c r="AP22" i="4"/>
  <c r="AQ22" i="4" s="1"/>
  <c r="AO22" i="4"/>
  <c r="AN22" i="4"/>
  <c r="J21" i="1"/>
  <c r="AE20" i="1"/>
  <c r="AD20" i="1"/>
  <c r="AB20" i="1"/>
  <c r="P20" i="1"/>
  <c r="J20" i="1"/>
  <c r="B20" i="1"/>
  <c r="A20" i="1"/>
  <c r="AT20" i="4"/>
  <c r="AR20" i="4"/>
  <c r="AP20" i="4"/>
  <c r="AQ20" i="4" s="1"/>
  <c r="AO20" i="4"/>
  <c r="AN20" i="4"/>
  <c r="J19" i="1"/>
  <c r="AE18" i="1"/>
  <c r="AD18" i="1"/>
  <c r="AB18" i="1"/>
  <c r="P18" i="1"/>
  <c r="J18" i="1"/>
  <c r="B18" i="1"/>
  <c r="A18" i="1"/>
  <c r="AT18" i="4"/>
  <c r="AQ18" i="1" s="1"/>
  <c r="AR18" i="4"/>
  <c r="AP18" i="4"/>
  <c r="AQ18" i="4" s="1"/>
  <c r="AO18" i="4"/>
  <c r="AN18" i="4"/>
  <c r="J17" i="1"/>
  <c r="AE16" i="1"/>
  <c r="AD16" i="1"/>
  <c r="AB16" i="1"/>
  <c r="P16" i="1"/>
  <c r="J16" i="1"/>
  <c r="B16" i="1"/>
  <c r="A16" i="1"/>
  <c r="AT16" i="4"/>
  <c r="AR16" i="4"/>
  <c r="AP16" i="4"/>
  <c r="AQ16" i="4" s="1"/>
  <c r="AO16" i="4"/>
  <c r="AN16" i="4"/>
  <c r="AT14" i="4"/>
  <c r="J14" i="1"/>
  <c r="BK10" i="1"/>
  <c r="AS339" i="1" l="1"/>
  <c r="AT339" i="1"/>
  <c r="AW339" i="1"/>
  <c r="AU339" i="1"/>
  <c r="AQ16" i="1"/>
  <c r="AP16" i="1"/>
  <c r="BG253" i="4"/>
  <c r="AS124" i="1"/>
  <c r="AV124" i="1"/>
  <c r="AY124" i="1"/>
  <c r="AU124" i="1"/>
  <c r="AW124" i="1"/>
  <c r="AX124" i="1"/>
  <c r="BE32" i="4"/>
  <c r="AY32" i="1" s="1"/>
  <c r="BE18" i="4"/>
  <c r="AY18" i="1" s="1"/>
  <c r="BE20" i="4"/>
  <c r="AY20" i="1" s="1"/>
  <c r="BG81" i="4"/>
  <c r="BG167" i="4"/>
  <c r="BG425" i="4"/>
  <c r="AT425" i="1"/>
  <c r="AU425" i="1"/>
  <c r="AV425" i="1"/>
  <c r="AW425" i="1"/>
  <c r="AX425" i="1"/>
  <c r="AY425" i="1"/>
  <c r="BG382" i="4"/>
  <c r="AX382" i="1"/>
  <c r="AV382" i="1"/>
  <c r="AU382" i="1"/>
  <c r="AS382" i="1"/>
  <c r="AY382" i="1"/>
  <c r="AW382" i="1"/>
  <c r="AT382" i="1"/>
  <c r="AT253" i="1"/>
  <c r="AX253" i="1"/>
  <c r="AU253" i="1"/>
  <c r="AY253" i="1"/>
  <c r="AW253" i="1"/>
  <c r="AS253" i="1"/>
  <c r="AV253" i="1"/>
  <c r="AY210" i="1"/>
  <c r="AW210" i="1"/>
  <c r="AU210" i="1"/>
  <c r="AS210" i="1"/>
  <c r="AV210" i="1"/>
  <c r="AX210" i="1"/>
  <c r="AT210" i="1"/>
  <c r="AY167" i="1"/>
  <c r="AW167" i="1"/>
  <c r="AU167" i="1"/>
  <c r="AS167" i="1"/>
  <c r="AX167" i="1"/>
  <c r="AV167" i="1"/>
  <c r="AT167" i="1"/>
  <c r="AZ28" i="5"/>
  <c r="AX81" i="1"/>
  <c r="AW81" i="1"/>
  <c r="AV81" i="1"/>
  <c r="AU81" i="1"/>
  <c r="AT81" i="1"/>
  <c r="AS81" i="1"/>
  <c r="AY81" i="1"/>
  <c r="AY296" i="1"/>
  <c r="AW296" i="1"/>
  <c r="AU296" i="1"/>
  <c r="AT296" i="1"/>
  <c r="AS296" i="1"/>
  <c r="AX296" i="1"/>
  <c r="AV296" i="1"/>
  <c r="B221" i="1"/>
  <c r="AO38" i="5"/>
  <c r="W39" i="5"/>
  <c r="BE36" i="4"/>
  <c r="BE26" i="4"/>
  <c r="AY26" i="1" s="1"/>
  <c r="AV30" i="4"/>
  <c r="BE30" i="4"/>
  <c r="AY30" i="1" s="1"/>
  <c r="BE24" i="4"/>
  <c r="AY24" i="1" s="1"/>
  <c r="BE22" i="4"/>
  <c r="AY22" i="1" s="1"/>
  <c r="AV18" i="4"/>
  <c r="AV36" i="4"/>
  <c r="AV34" i="4"/>
  <c r="BE34" i="4"/>
  <c r="AY34" i="1" s="1"/>
  <c r="AV32" i="4"/>
  <c r="AV28" i="4"/>
  <c r="BE28" i="4"/>
  <c r="AY28" i="1" s="1"/>
  <c r="AV26" i="4"/>
  <c r="AV24" i="4"/>
  <c r="AV22" i="4"/>
  <c r="AV20" i="4"/>
  <c r="AV16" i="4"/>
  <c r="BE16" i="4"/>
  <c r="AY16" i="1" s="1"/>
  <c r="BI39" i="4"/>
  <c r="BC39" i="1" s="1"/>
  <c r="AP14" i="4"/>
  <c r="AN14" i="4"/>
  <c r="AR14" i="4"/>
  <c r="AO14" i="4"/>
  <c r="BQ1" i="1"/>
  <c r="BC4" i="1"/>
  <c r="BK8" i="1"/>
  <c r="AU32" i="1" l="1"/>
  <c r="AX32" i="1"/>
  <c r="AW32" i="1"/>
  <c r="AV32" i="1"/>
  <c r="AS33" i="1"/>
  <c r="AT33" i="1"/>
  <c r="AX36" i="1"/>
  <c r="AY36" i="1"/>
  <c r="AU18" i="1"/>
  <c r="AX18" i="1"/>
  <c r="AS19" i="1"/>
  <c r="AV18" i="1"/>
  <c r="AW18" i="1"/>
  <c r="AT19" i="1"/>
  <c r="AT21" i="1"/>
  <c r="AV20" i="1"/>
  <c r="AU20" i="1"/>
  <c r="AS21" i="1"/>
  <c r="AW20" i="1"/>
  <c r="AX20" i="1"/>
  <c r="B264" i="1"/>
  <c r="BG30" i="4"/>
  <c r="AY39" i="1"/>
  <c r="AX39" i="1"/>
  <c r="BB39" i="1"/>
  <c r="BA39" i="1"/>
  <c r="AZ39" i="1"/>
  <c r="AW39" i="1"/>
  <c r="AO32" i="1"/>
  <c r="AN32" i="1"/>
  <c r="AI33" i="1"/>
  <c r="AM32" i="1"/>
  <c r="AH33" i="1"/>
  <c r="AL32" i="1"/>
  <c r="AK32" i="1"/>
  <c r="AJ32" i="1"/>
  <c r="AS32" i="1"/>
  <c r="AH32" i="1"/>
  <c r="AJ20" i="1"/>
  <c r="AI21" i="1"/>
  <c r="AL20" i="1"/>
  <c r="AH20" i="1"/>
  <c r="AK20" i="1"/>
  <c r="AM20" i="1"/>
  <c r="AH21" i="1"/>
  <c r="AS20" i="1"/>
  <c r="AO20" i="1"/>
  <c r="AN20" i="1"/>
  <c r="AX38" i="5"/>
  <c r="AZ38" i="5"/>
  <c r="H8" i="5" s="1"/>
  <c r="AV36" i="1"/>
  <c r="AS37" i="1"/>
  <c r="AU36" i="1"/>
  <c r="AT37" i="1"/>
  <c r="AW36" i="1"/>
  <c r="AI27" i="1"/>
  <c r="AM26" i="1"/>
  <c r="AH27" i="1"/>
  <c r="AL26" i="1"/>
  <c r="AH26" i="1"/>
  <c r="AS26" i="1"/>
  <c r="AO26" i="1"/>
  <c r="AK26" i="1"/>
  <c r="AJ26" i="1"/>
  <c r="AN26" i="1"/>
  <c r="AT27" i="1"/>
  <c r="AX26" i="1"/>
  <c r="AW26" i="1"/>
  <c r="AV26" i="1"/>
  <c r="AU26" i="1"/>
  <c r="AS27" i="1"/>
  <c r="AH37" i="1"/>
  <c r="AL36" i="1"/>
  <c r="AK36" i="1"/>
  <c r="AJ36" i="1"/>
  <c r="AH36" i="1"/>
  <c r="AS36" i="1"/>
  <c r="AN36" i="1"/>
  <c r="AM36" i="1"/>
  <c r="AO36" i="1"/>
  <c r="AI37" i="1"/>
  <c r="AT35" i="1"/>
  <c r="AS35" i="1"/>
  <c r="AX34" i="1"/>
  <c r="AW34" i="1"/>
  <c r="AV34" i="1"/>
  <c r="AU34" i="1"/>
  <c r="AS34" i="1"/>
  <c r="AO34" i="1"/>
  <c r="AN34" i="1"/>
  <c r="AI35" i="1"/>
  <c r="AM34" i="1"/>
  <c r="AH35" i="1"/>
  <c r="AL34" i="1"/>
  <c r="AK34" i="1"/>
  <c r="AJ34" i="1"/>
  <c r="AH34" i="1"/>
  <c r="AW30" i="1"/>
  <c r="AV30" i="1"/>
  <c r="AT31" i="1"/>
  <c r="AU30" i="1"/>
  <c r="AS31" i="1"/>
  <c r="AX30" i="1"/>
  <c r="AH30" i="1"/>
  <c r="AN30" i="1"/>
  <c r="AM30" i="1"/>
  <c r="AH31" i="1"/>
  <c r="AJ30" i="1"/>
  <c r="AS30" i="1"/>
  <c r="AO30" i="1"/>
  <c r="AI31" i="1"/>
  <c r="AK30" i="1"/>
  <c r="AL30" i="1"/>
  <c r="AO28" i="1"/>
  <c r="AN28" i="1"/>
  <c r="AJ28" i="1"/>
  <c r="AS28" i="1"/>
  <c r="AI29" i="1"/>
  <c r="AM28" i="1"/>
  <c r="AH29" i="1"/>
  <c r="AL28" i="1"/>
  <c r="AK28" i="1"/>
  <c r="AH28" i="1"/>
  <c r="AX28" i="1"/>
  <c r="AU28" i="1"/>
  <c r="AT29" i="1"/>
  <c r="AS29" i="1"/>
  <c r="AW28" i="1"/>
  <c r="AV28" i="1"/>
  <c r="AS24" i="1"/>
  <c r="AJ24" i="1"/>
  <c r="AM24" i="1"/>
  <c r="AH25" i="1"/>
  <c r="AH24" i="1"/>
  <c r="AO24" i="1"/>
  <c r="AN24" i="1"/>
  <c r="AI25" i="1"/>
  <c r="AL24" i="1"/>
  <c r="AK24" i="1"/>
  <c r="AW24" i="1"/>
  <c r="AV24" i="1"/>
  <c r="AX24" i="1"/>
  <c r="AT25" i="1"/>
  <c r="AS25" i="1"/>
  <c r="AU24" i="1"/>
  <c r="AU22" i="1"/>
  <c r="AT23" i="1"/>
  <c r="AX22" i="1"/>
  <c r="AW22" i="1"/>
  <c r="AV22" i="1"/>
  <c r="AS23" i="1"/>
  <c r="AH23" i="1"/>
  <c r="AL22" i="1"/>
  <c r="AJ22" i="1"/>
  <c r="AH22" i="1"/>
  <c r="AS22" i="1"/>
  <c r="AN22" i="1"/>
  <c r="AK22" i="1"/>
  <c r="AO22" i="1"/>
  <c r="AM22" i="1"/>
  <c r="AI23" i="1"/>
  <c r="AO18" i="1"/>
  <c r="AN18" i="1"/>
  <c r="AL18" i="1"/>
  <c r="AI19" i="1"/>
  <c r="AM18" i="1"/>
  <c r="AK18" i="1"/>
  <c r="AS18" i="1"/>
  <c r="AH19" i="1"/>
  <c r="AJ18" i="1"/>
  <c r="AH18" i="1"/>
  <c r="BG18" i="4"/>
  <c r="AK16" i="1"/>
  <c r="AJ16" i="1"/>
  <c r="AH16" i="1"/>
  <c r="AN16" i="1"/>
  <c r="AL16" i="1"/>
  <c r="AS16" i="1"/>
  <c r="AI17" i="1"/>
  <c r="AH17" i="1"/>
  <c r="AO16" i="1"/>
  <c r="AM16" i="1"/>
  <c r="AW16" i="1"/>
  <c r="AX16" i="1"/>
  <c r="AS17" i="1"/>
  <c r="AV16" i="1"/>
  <c r="AU16" i="1"/>
  <c r="AT17" i="1"/>
  <c r="P39" i="4"/>
  <c r="BG32" i="4"/>
  <c r="BA39" i="4"/>
  <c r="AN39" i="1" s="1"/>
  <c r="BG22" i="4"/>
  <c r="BG36" i="4"/>
  <c r="BG34" i="4"/>
  <c r="BG28" i="4"/>
  <c r="BG26" i="4"/>
  <c r="BG24" i="4"/>
  <c r="BG20" i="4"/>
  <c r="BG16" i="4"/>
  <c r="AQ14" i="4"/>
  <c r="W39" i="4" s="1"/>
  <c r="AV14" i="4"/>
  <c r="AV38" i="4" s="1"/>
  <c r="AE4" i="1"/>
  <c r="B307" i="1" l="1"/>
  <c r="AO14" i="1"/>
  <c r="AN14" i="1"/>
  <c r="AI15" i="1"/>
  <c r="AJ14" i="1"/>
  <c r="AK14" i="1"/>
  <c r="AL14" i="1"/>
  <c r="AM14" i="1"/>
  <c r="AH15" i="1"/>
  <c r="AH14" i="1"/>
  <c r="AS14" i="1"/>
  <c r="F39" i="1"/>
  <c r="G39" i="1"/>
  <c r="M39" i="1"/>
  <c r="L39" i="1"/>
  <c r="K39" i="1"/>
  <c r="J39" i="1"/>
  <c r="I39" i="1"/>
  <c r="H39" i="1"/>
  <c r="X39" i="1"/>
  <c r="W39" i="1"/>
  <c r="V39" i="1"/>
  <c r="U39" i="1"/>
  <c r="T39" i="1"/>
  <c r="S39" i="1"/>
  <c r="Y39" i="1"/>
  <c r="AG39" i="1"/>
  <c r="AL39" i="1"/>
  <c r="AM39" i="1"/>
  <c r="AK39" i="1"/>
  <c r="AJ39" i="1"/>
  <c r="AI39" i="1"/>
  <c r="AH39" i="1"/>
  <c r="AH38" i="1"/>
  <c r="BE14" i="4"/>
  <c r="AY14" i="1" s="1"/>
  <c r="BB1" i="4"/>
  <c r="B393" i="1" l="1"/>
  <c r="B350" i="1"/>
  <c r="AS15" i="1"/>
  <c r="AU14" i="1"/>
  <c r="AV14" i="1"/>
  <c r="AX14" i="1"/>
  <c r="AT15" i="1"/>
  <c r="AW14" i="1"/>
  <c r="AO38" i="1"/>
  <c r="AN38" i="1"/>
  <c r="AM38" i="1"/>
  <c r="AL38" i="1"/>
  <c r="AJ38" i="1"/>
  <c r="AK38" i="1"/>
  <c r="AI38" i="1"/>
  <c r="BE38" i="4"/>
  <c r="BG14" i="4"/>
  <c r="BG38" i="4" s="1"/>
  <c r="H8" i="4" s="1"/>
  <c r="H266" i="4" l="1"/>
  <c r="H94" i="4"/>
  <c r="H223" i="4"/>
  <c r="H395" i="4"/>
  <c r="H180" i="4"/>
  <c r="H51" i="4"/>
  <c r="H309" i="4"/>
  <c r="H137" i="4"/>
  <c r="H352" i="4"/>
  <c r="AU38" i="1"/>
  <c r="AT38" i="1"/>
  <c r="AS38" i="1"/>
  <c r="AW38" i="1"/>
  <c r="AV38" i="1"/>
  <c r="AY38" i="1"/>
  <c r="AX38" i="1"/>
  <c r="X180" i="1" l="1"/>
  <c r="V180" i="1"/>
  <c r="T180" i="1"/>
  <c r="R180" i="1"/>
  <c r="Q180" i="1"/>
  <c r="W180" i="1"/>
  <c r="U180" i="1"/>
  <c r="S180" i="1"/>
  <c r="W352" i="1"/>
  <c r="V352" i="1"/>
  <c r="U352" i="1"/>
  <c r="T352" i="1"/>
  <c r="X352" i="1"/>
  <c r="S352" i="1"/>
  <c r="R352" i="1"/>
  <c r="Q352" i="1"/>
  <c r="S137" i="1"/>
  <c r="Q137" i="1"/>
  <c r="W137" i="1"/>
  <c r="T137" i="1"/>
  <c r="R137" i="1"/>
  <c r="X137" i="1"/>
  <c r="V137" i="1"/>
  <c r="U137" i="1"/>
  <c r="U309" i="1"/>
  <c r="W309" i="1"/>
  <c r="V309" i="1"/>
  <c r="T309" i="1"/>
  <c r="R309" i="1"/>
  <c r="X309" i="1"/>
  <c r="S309" i="1"/>
  <c r="Q309" i="1"/>
  <c r="X51" i="1"/>
  <c r="W51" i="1"/>
  <c r="V51" i="1"/>
  <c r="U51" i="1"/>
  <c r="T51" i="1"/>
  <c r="S51" i="1"/>
  <c r="R51" i="1"/>
  <c r="Q51" i="1"/>
  <c r="W395" i="1"/>
  <c r="V395" i="1"/>
  <c r="U395" i="1"/>
  <c r="T395" i="1"/>
  <c r="S395" i="1"/>
  <c r="R395" i="1"/>
  <c r="Q395" i="1"/>
  <c r="X395" i="1"/>
  <c r="X223" i="1"/>
  <c r="V223" i="1"/>
  <c r="T223" i="1"/>
  <c r="R223" i="1"/>
  <c r="W223" i="1"/>
  <c r="U223" i="1"/>
  <c r="Q223" i="1"/>
  <c r="S223" i="1"/>
  <c r="W94" i="1"/>
  <c r="V94" i="1"/>
  <c r="U94" i="1"/>
  <c r="T94" i="1"/>
  <c r="S94" i="1"/>
  <c r="R94" i="1"/>
  <c r="Q94" i="1"/>
  <c r="X94" i="1"/>
  <c r="S266" i="1"/>
  <c r="Q266" i="1"/>
  <c r="W266" i="1"/>
  <c r="T266" i="1"/>
  <c r="X266" i="1"/>
  <c r="V266" i="1"/>
  <c r="R266" i="1"/>
  <c r="U266" i="1"/>
  <c r="BC6" i="1"/>
  <c r="BC5" i="1"/>
  <c r="BC2" i="1" l="1"/>
  <c r="BC3" i="1"/>
  <c r="AI7" i="1"/>
  <c r="AF7" i="1"/>
  <c r="AC7" i="1"/>
  <c r="B14" i="1" l="1"/>
  <c r="P14" i="1"/>
  <c r="AE14" i="1"/>
  <c r="AD14" i="1"/>
  <c r="AB14" i="1"/>
  <c r="A14" i="1"/>
  <c r="T8" i="1"/>
  <c r="R8" i="1" l="1"/>
  <c r="Q8" i="1"/>
  <c r="X8" i="1"/>
  <c r="V8" i="1"/>
  <c r="U8" i="1"/>
  <c r="W8" i="1"/>
  <c r="S8" i="1"/>
</calcChain>
</file>

<file path=xl/sharedStrings.xml><?xml version="1.0" encoding="utf-8"?>
<sst xmlns="http://schemas.openxmlformats.org/spreadsheetml/2006/main" count="1268" uniqueCount="91">
  <si>
    <t>株式会社</t>
    <rPh sb="0" eb="4">
      <t>カブシキガイシャ</t>
    </rPh>
    <phoneticPr fontId="1"/>
  </si>
  <si>
    <t>殿</t>
    <rPh sb="0" eb="1">
      <t>トノ</t>
    </rPh>
    <phoneticPr fontId="1"/>
  </si>
  <si>
    <t>枚</t>
    <rPh sb="0" eb="1">
      <t>マイ</t>
    </rPh>
    <phoneticPr fontId="1"/>
  </si>
  <si>
    <t>決定支払総合計</t>
    <rPh sb="0" eb="2">
      <t>ケッテイ</t>
    </rPh>
    <rPh sb="2" eb="4">
      <t>シハライ</t>
    </rPh>
    <rPh sb="4" eb="7">
      <t>ソウゴウケイ</t>
    </rPh>
    <phoneticPr fontId="1"/>
  </si>
  <si>
    <t>円</t>
    <rPh sb="0" eb="1">
      <t>エン</t>
    </rPh>
    <phoneticPr fontId="1"/>
  </si>
  <si>
    <t>出荷元コード</t>
    <rPh sb="0" eb="2">
      <t>シュッカ</t>
    </rPh>
    <rPh sb="2" eb="3">
      <t>モト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</si>
  <si>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</si>
  <si>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請求金総合計</t>
    <rPh sb="0" eb="2">
      <t>セイキュウ</t>
    </rPh>
    <rPh sb="2" eb="3">
      <t>キン</t>
    </rPh>
    <rPh sb="3" eb="6">
      <t>ソウゴウケイ</t>
    </rPh>
    <phoneticPr fontId="1"/>
  </si>
  <si>
    <t>得意先名</t>
    <rPh sb="0" eb="3">
      <t>トクイサキ</t>
    </rPh>
    <rPh sb="3" eb="4">
      <t>メイ</t>
    </rPh>
    <phoneticPr fontId="1"/>
  </si>
  <si>
    <t>作　　業　　内　　容</t>
    <rPh sb="0" eb="1">
      <t>サク</t>
    </rPh>
    <rPh sb="3" eb="4">
      <t>ギョウ</t>
    </rPh>
    <rPh sb="6" eb="7">
      <t>ナイ</t>
    </rPh>
    <rPh sb="9" eb="10">
      <t>カタチ</t>
    </rPh>
    <phoneticPr fontId="1"/>
  </si>
  <si>
    <t>数　　量</t>
    <rPh sb="0" eb="1">
      <t>カズ</t>
    </rPh>
    <rPh sb="3" eb="4">
      <t>リョウ</t>
    </rPh>
    <phoneticPr fontId="1"/>
  </si>
  <si>
    <t>単位</t>
    <rPh sb="0" eb="2">
      <t>タンイ</t>
    </rPh>
    <phoneticPr fontId="1"/>
  </si>
  <si>
    <t>年</t>
    <rPh sb="0" eb="1">
      <t>ネン</t>
    </rPh>
    <phoneticPr fontId="1"/>
  </si>
  <si>
    <t>単　　価</t>
    <rPh sb="0" eb="1">
      <t>タン</t>
    </rPh>
    <rPh sb="3" eb="4">
      <t>アタイ</t>
    </rPh>
    <phoneticPr fontId="1"/>
  </si>
  <si>
    <t>金　　　額</t>
    <rPh sb="0" eb="1">
      <t>キン</t>
    </rPh>
    <rPh sb="4" eb="5">
      <t>ガク</t>
    </rPh>
    <phoneticPr fontId="1"/>
  </si>
  <si>
    <t>月</t>
    <rPh sb="0" eb="1">
      <t>ツキ</t>
    </rPh>
    <phoneticPr fontId="1"/>
  </si>
  <si>
    <t>月　分</t>
    <rPh sb="0" eb="1">
      <t>ツキ</t>
    </rPh>
    <rPh sb="2" eb="3">
      <t>ブン</t>
    </rPh>
    <phoneticPr fontId="1"/>
  </si>
  <si>
    <t>日</t>
    <rPh sb="0" eb="1">
      <t>ニチ</t>
    </rPh>
    <phoneticPr fontId="1"/>
  </si>
  <si>
    <t>組・現場</t>
    <rPh sb="0" eb="1">
      <t>クミ</t>
    </rPh>
    <rPh sb="2" eb="4">
      <t>ゲンバ</t>
    </rPh>
    <phoneticPr fontId="1"/>
  </si>
  <si>
    <t>コード</t>
    <phoneticPr fontId="1"/>
  </si>
  <si>
    <t>決定数量</t>
    <rPh sb="0" eb="2">
      <t>ケッテイ</t>
    </rPh>
    <rPh sb="2" eb="4">
      <t>スウリョウ</t>
    </rPh>
    <phoneticPr fontId="1"/>
  </si>
  <si>
    <t xml:space="preserve"> 振込銀行</t>
    <rPh sb="1" eb="3">
      <t>フリコミ</t>
    </rPh>
    <rPh sb="3" eb="5">
      <t>ギンコウ</t>
    </rPh>
    <phoneticPr fontId="1"/>
  </si>
  <si>
    <t>検算</t>
    <rPh sb="0" eb="2">
      <t>ケンザン</t>
    </rPh>
    <phoneticPr fontId="1"/>
  </si>
  <si>
    <t>伝票</t>
    <rPh sb="0" eb="2">
      <t>デンピョウ</t>
    </rPh>
    <phoneticPr fontId="1"/>
  </si>
  <si>
    <t>決定金額</t>
    <rPh sb="0" eb="2">
      <t>ケッテイ</t>
    </rPh>
    <rPh sb="2" eb="4">
      <t>キンガク</t>
    </rPh>
    <phoneticPr fontId="1"/>
  </si>
  <si>
    <t>営業</t>
    <rPh sb="0" eb="2">
      <t>エイギョウ</t>
    </rPh>
    <phoneticPr fontId="1"/>
  </si>
  <si>
    <t>印</t>
    <rPh sb="0" eb="1">
      <t>イン</t>
    </rPh>
    <phoneticPr fontId="1"/>
  </si>
  <si>
    <t>会計</t>
    <rPh sb="0" eb="2">
      <t>カイケイ</t>
    </rPh>
    <phoneticPr fontId="1"/>
  </si>
  <si>
    <t>小　　計　</t>
    <rPh sb="0" eb="1">
      <t>ショウ</t>
    </rPh>
    <rPh sb="3" eb="4">
      <t>ケイ</t>
    </rPh>
    <phoneticPr fontId="1"/>
  </si>
  <si>
    <t>合 計</t>
    <rPh sb="0" eb="1">
      <t>ア</t>
    </rPh>
    <rPh sb="2" eb="3">
      <t>ケイ</t>
    </rPh>
    <phoneticPr fontId="1"/>
  </si>
  <si>
    <t>助　　　　　友</t>
    <rPh sb="0" eb="1">
      <t>スケ</t>
    </rPh>
    <rPh sb="6" eb="7">
      <t>トモ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</si>
  <si>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</si>
  <si>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</si>
  <si>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電　　話</t>
    <rPh sb="0" eb="1">
      <t>デン</t>
    </rPh>
    <rPh sb="3" eb="4">
      <t>ハナシ</t>
    </rPh>
    <phoneticPr fontId="1"/>
  </si>
  <si>
    <t>合　　　計</t>
    <rPh sb="0" eb="1">
      <t>ア</t>
    </rPh>
    <rPh sb="4" eb="5">
      <t>ケイ</t>
    </rPh>
    <phoneticPr fontId="1"/>
  </si>
  <si>
    <t>作  業  所  名</t>
    <rPh sb="0" eb="1">
      <t>サク</t>
    </rPh>
    <rPh sb="3" eb="4">
      <t>ギョウ</t>
    </rPh>
    <rPh sb="6" eb="7">
      <t>ショ</t>
    </rPh>
    <rPh sb="9" eb="10">
      <t>メイ</t>
    </rPh>
    <phoneticPr fontId="1"/>
  </si>
  <si>
    <t>作 業</t>
    <rPh sb="0" eb="1">
      <t>サク</t>
    </rPh>
    <rPh sb="2" eb="3">
      <t>ギョウ</t>
    </rPh>
    <phoneticPr fontId="1"/>
  </si>
  <si>
    <t>月 日</t>
    <rPh sb="0" eb="1">
      <t>ツキ</t>
    </rPh>
    <rPh sb="2" eb="3">
      <t>ニチ</t>
    </rPh>
    <phoneticPr fontId="1"/>
  </si>
  <si>
    <t>工　 賃　 請　 求 　書</t>
    <rPh sb="0" eb="1">
      <t>コウ</t>
    </rPh>
    <rPh sb="3" eb="4">
      <t>チン</t>
    </rPh>
    <rPh sb="6" eb="7">
      <t>ショウ</t>
    </rPh>
    <rPh sb="9" eb="10">
      <t>モトム</t>
    </rPh>
    <rPh sb="12" eb="13">
      <t>ショ</t>
    </rPh>
    <phoneticPr fontId="1"/>
  </si>
  <si>
    <t>Ｆ Ａ Ｘ</t>
    <phoneticPr fontId="1"/>
  </si>
  <si>
    <t>令和</t>
    <rPh sb="0" eb="2">
      <t>レイワ</t>
    </rPh>
    <phoneticPr fontId="1"/>
  </si>
  <si>
    <t>〒１１６-００１２</t>
    <phoneticPr fontId="15"/>
  </si>
  <si>
    <t>株式会社　助友</t>
    <rPh sb="0" eb="4">
      <t>カブシキガイシャ</t>
    </rPh>
    <rPh sb="5" eb="7">
      <t>スケトモ</t>
    </rPh>
    <phoneticPr fontId="15"/>
  </si>
  <si>
    <t>０３-３８９２-８６８５</t>
    <phoneticPr fontId="15"/>
  </si>
  <si>
    <t>０３-３８９２-８６１８</t>
    <phoneticPr fontId="15"/>
  </si>
  <si>
    <t>本体価格</t>
    <rPh sb="0" eb="2">
      <t>ホンタイ</t>
    </rPh>
    <rPh sb="2" eb="4">
      <t>カカク</t>
    </rPh>
    <phoneticPr fontId="1"/>
  </si>
  <si>
    <t>消費税</t>
    <rPh sb="0" eb="3">
      <t>ショウヒゼイ</t>
    </rPh>
    <phoneticPr fontId="1"/>
  </si>
  <si>
    <t>税率</t>
    <rPh sb="0" eb="2">
      <t>ゼイリツ</t>
    </rPh>
    <phoneticPr fontId="1"/>
  </si>
  <si>
    <t>%</t>
    <phoneticPr fontId="1"/>
  </si>
  <si>
    <t>登録番号</t>
    <rPh sb="0" eb="2">
      <t>トウロク</t>
    </rPh>
    <rPh sb="2" eb="4">
      <t>バンゴウ</t>
    </rPh>
    <phoneticPr fontId="1"/>
  </si>
  <si>
    <t>税率</t>
    <rPh sb="0" eb="2">
      <t>ゼイリツ</t>
    </rPh>
    <phoneticPr fontId="15"/>
  </si>
  <si>
    <t>登録番号</t>
    <rPh sb="0" eb="2">
      <t>トウロク</t>
    </rPh>
    <rPh sb="2" eb="4">
      <t>バンゴウ</t>
    </rPh>
    <phoneticPr fontId="1"/>
  </si>
  <si>
    <t>T2-0112-0100-6766</t>
    <phoneticPr fontId="15"/>
  </si>
  <si>
    <t>合　　　計</t>
    <phoneticPr fontId="1"/>
  </si>
  <si>
    <t>決定単価</t>
    <phoneticPr fontId="1"/>
  </si>
  <si>
    <t>金属工事</t>
    <rPh sb="0" eb="2">
      <t>キンゾク</t>
    </rPh>
    <rPh sb="2" eb="4">
      <t>コウジ</t>
    </rPh>
    <phoneticPr fontId="15"/>
  </si>
  <si>
    <t>内税</t>
    <rPh sb="0" eb="2">
      <t>ウチゼイ</t>
    </rPh>
    <phoneticPr fontId="1"/>
  </si>
  <si>
    <t>工事価格</t>
    <rPh sb="0" eb="2">
      <t>コウジ</t>
    </rPh>
    <rPh sb="2" eb="4">
      <t>カカク</t>
    </rPh>
    <phoneticPr fontId="15"/>
  </si>
  <si>
    <t>消費税額</t>
    <rPh sb="0" eb="3">
      <t>ショウヒゼイ</t>
    </rPh>
    <rPh sb="3" eb="4">
      <t>ガク</t>
    </rPh>
    <phoneticPr fontId="15"/>
  </si>
  <si>
    <t>合計金額</t>
    <rPh sb="0" eb="2">
      <t>ゴウケイ</t>
    </rPh>
    <rPh sb="2" eb="4">
      <t>キンガク</t>
    </rPh>
    <phoneticPr fontId="15"/>
  </si>
  <si>
    <t>消費税</t>
    <rPh sb="0" eb="3">
      <t>ショウヒゼイ</t>
    </rPh>
    <phoneticPr fontId="15"/>
  </si>
  <si>
    <t>０%対象</t>
    <rPh sb="2" eb="4">
      <t>タイショウ</t>
    </rPh>
    <phoneticPr fontId="15"/>
  </si>
  <si>
    <t>（普通）　１２３４５６７</t>
    <phoneticPr fontId="15"/>
  </si>
  <si>
    <t>9/20</t>
    <phoneticPr fontId="15"/>
  </si>
  <si>
    <t>8/21～</t>
    <phoneticPr fontId="15"/>
  </si>
  <si>
    <t>本体価格</t>
    <phoneticPr fontId="15"/>
  </si>
  <si>
    <t>消費税</t>
    <phoneticPr fontId="15"/>
  </si>
  <si>
    <t>１０%対象</t>
    <phoneticPr fontId="15"/>
  </si>
  <si>
    <t>小　　計　</t>
    <phoneticPr fontId="15"/>
  </si>
  <si>
    <t>本体価格</t>
    <phoneticPr fontId="1"/>
  </si>
  <si>
    <t>消費税</t>
    <phoneticPr fontId="1"/>
  </si>
  <si>
    <t>０%対象</t>
    <phoneticPr fontId="1"/>
  </si>
  <si>
    <t>※このシートは入力用です。提出は↓の印刷用タブをクリックして印刷用シートを印刷して下さい。</t>
    <rPh sb="7" eb="10">
      <t>ニュウリョクヨウ</t>
    </rPh>
    <rPh sb="13" eb="15">
      <t>テイシュツ</t>
    </rPh>
    <rPh sb="18" eb="21">
      <t>インサツヨウ</t>
    </rPh>
    <rPh sb="30" eb="33">
      <t>インサツヨウ</t>
    </rPh>
    <rPh sb="37" eb="39">
      <t>インサツ</t>
    </rPh>
    <rPh sb="41" eb="42">
      <t>クダ</t>
    </rPh>
    <phoneticPr fontId="15"/>
  </si>
  <si>
    <t>小　　計　</t>
    <phoneticPr fontId="15"/>
  </si>
  <si>
    <t>/</t>
    <phoneticPr fontId="15"/>
  </si>
  <si>
    <t xml:space="preserve">三菱UFJ銀行　日暮里支店
</t>
    <rPh sb="0" eb="7">
      <t>ミツビシウｆｊギンコウ</t>
    </rPh>
    <rPh sb="8" eb="11">
      <t>ニッポリ</t>
    </rPh>
    <rPh sb="11" eb="13">
      <t>シテン</t>
    </rPh>
    <phoneticPr fontId="15"/>
  </si>
  <si>
    <t>東京都荒川区東尾久６-２５-１</t>
    <rPh sb="0" eb="9">
      <t>１１６－００１２</t>
    </rPh>
    <phoneticPr fontId="15"/>
  </si>
  <si>
    <t>○○建設</t>
    <rPh sb="2" eb="4">
      <t>ケンセツ</t>
    </rPh>
    <phoneticPr fontId="15"/>
  </si>
  <si>
    <t>××工務店</t>
    <rPh sb="2" eb="5">
      <t>コウムテン</t>
    </rPh>
    <phoneticPr fontId="15"/>
  </si>
  <si>
    <t>ＡＡＡビル</t>
    <phoneticPr fontId="15"/>
  </si>
  <si>
    <t>ＢＢＢ病院</t>
    <rPh sb="3" eb="5">
      <t>ビョウイン</t>
    </rPh>
    <phoneticPr fontId="15"/>
  </si>
  <si>
    <t>ＣＣＣ図書館</t>
    <rPh sb="3" eb="6">
      <t>トショカン</t>
    </rPh>
    <phoneticPr fontId="15"/>
  </si>
  <si>
    <t>ＤＤＤ再開発</t>
    <rPh sb="3" eb="6">
      <t>サイカイハツ</t>
    </rPh>
    <phoneticPr fontId="15"/>
  </si>
  <si>
    <t>ＥＥＥ駅</t>
    <rPh sb="3" eb="4">
      <t>エキ</t>
    </rPh>
    <phoneticPr fontId="15"/>
  </si>
  <si>
    <t>ＦＦＦ計画</t>
    <rPh sb="3" eb="5">
      <t>ケイカク</t>
    </rPh>
    <phoneticPr fontId="15"/>
  </si>
  <si>
    <t>ＧＧＧビル</t>
    <phoneticPr fontId="15"/>
  </si>
  <si>
    <t>ＨＨＨビル</t>
    <phoneticPr fontId="15"/>
  </si>
  <si>
    <t>ＫＫＫ工業</t>
    <rPh sb="3" eb="5">
      <t>コウギョウ</t>
    </rPh>
    <phoneticPr fontId="15"/>
  </si>
  <si>
    <t>ＬＬＬ計画</t>
    <rPh sb="3" eb="5">
      <t>ケイカク</t>
    </rPh>
    <phoneticPr fontId="15"/>
  </si>
  <si>
    <t>ＭＭＭプロジェクト</t>
    <phoneticPr fontId="15"/>
  </si>
  <si>
    <t>ＮＮＮプロジェクト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</si>
</sst>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&quot;▲ &quot;#,##0"/>
    <numFmt numFmtId="177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6" fillId="0" borderId="0" applyFont="0" applyFill="0" applyBorder="0" applyAlignment="0" applyProtection="0">
      <alignment vertical="center"/>
    </xf>
  </cellStyleXfs>
  <cellXfs count="6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top"/>
    </xf>
    <xf numFmtId="0" fontId="2" fillId="0" borderId="2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>
      <alignment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textRotation="255"/>
    </xf>
    <xf numFmtId="0" fontId="5" fillId="2" borderId="3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5" fillId="0" borderId="55" xfId="0" applyFont="1" applyBorder="1">
      <alignment vertical="center"/>
    </xf>
    <xf numFmtId="0" fontId="8" fillId="0" borderId="0" xfId="0" applyFont="1">
      <alignment vertical="center"/>
    </xf>
    <xf numFmtId="0" fontId="8" fillId="2" borderId="57" xfId="0" applyFont="1" applyFill="1" applyBorder="1">
      <alignment vertical="center"/>
    </xf>
    <xf numFmtId="0" fontId="8" fillId="2" borderId="0" xfId="0" applyFont="1" applyFill="1">
      <alignment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2" xfId="0" applyFont="1" applyBorder="1">
      <alignment vertical="center"/>
    </xf>
    <xf numFmtId="0" fontId="3" fillId="0" borderId="59" xfId="0" applyFont="1" applyBorder="1" applyAlignment="1">
      <alignment horizontal="center" vertical="top"/>
    </xf>
    <xf numFmtId="0" fontId="5" fillId="0" borderId="2" xfId="0" applyFont="1" applyBorder="1">
      <alignment vertical="center"/>
    </xf>
    <xf numFmtId="0" fontId="3" fillId="0" borderId="73" xfId="0" applyFont="1" applyBorder="1" applyAlignment="1">
      <alignment horizontal="center" vertical="top"/>
    </xf>
    <xf numFmtId="0" fontId="2" fillId="0" borderId="74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0" fontId="3" fillId="0" borderId="77" xfId="0" applyFont="1" applyBorder="1" applyAlignment="1">
      <alignment horizontal="center" vertical="top"/>
    </xf>
    <xf numFmtId="0" fontId="2" fillId="0" borderId="53" xfId="0" applyFont="1" applyBorder="1">
      <alignment vertical="center"/>
    </xf>
    <xf numFmtId="0" fontId="2" fillId="0" borderId="80" xfId="0" applyFont="1" applyBorder="1">
      <alignment vertical="center"/>
    </xf>
    <xf numFmtId="0" fontId="2" fillId="0" borderId="75" xfId="0" applyFont="1" applyBorder="1" applyAlignment="1"/>
    <xf numFmtId="0" fontId="2" fillId="0" borderId="74" xfId="0" applyFont="1" applyBorder="1" applyAlignment="1"/>
    <xf numFmtId="0" fontId="2" fillId="0" borderId="76" xfId="0" applyFont="1" applyBorder="1" applyAlignment="1"/>
    <xf numFmtId="0" fontId="2" fillId="0" borderId="77" xfId="0" applyFont="1" applyBorder="1" applyAlignment="1"/>
    <xf numFmtId="0" fontId="2" fillId="0" borderId="73" xfId="0" applyFont="1" applyBorder="1" applyAlignment="1"/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vertical="center" textRotation="255"/>
    </xf>
    <xf numFmtId="0" fontId="2" fillId="2" borderId="0" xfId="0" applyFont="1" applyFill="1" applyAlignment="1">
      <alignment horizontal="center" vertical="center"/>
    </xf>
    <xf numFmtId="0" fontId="8" fillId="2" borderId="33" xfId="0" applyFont="1" applyFill="1" applyBorder="1" applyAlignment="1"/>
    <xf numFmtId="0" fontId="8" fillId="2" borderId="48" xfId="0" applyFont="1" applyFill="1" applyBorder="1" applyAlignment="1"/>
    <xf numFmtId="0" fontId="8" fillId="2" borderId="12" xfId="0" applyFont="1" applyFill="1" applyBorder="1" applyAlignment="1"/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Alignment="1"/>
    <xf numFmtId="0" fontId="12" fillId="0" borderId="2" xfId="0" applyFont="1" applyBorder="1" applyAlignment="1"/>
    <xf numFmtId="0" fontId="13" fillId="2" borderId="0" xfId="0" applyFont="1" applyFill="1">
      <alignment vertical="center"/>
    </xf>
    <xf numFmtId="0" fontId="2" fillId="2" borderId="86" xfId="0" applyFont="1" applyFill="1" applyBorder="1">
      <alignment vertical="center"/>
    </xf>
    <xf numFmtId="0" fontId="2" fillId="2" borderId="87" xfId="0" applyFont="1" applyFill="1" applyBorder="1">
      <alignment vertical="center"/>
    </xf>
    <xf numFmtId="0" fontId="2" fillId="2" borderId="88" xfId="0" applyFont="1" applyFill="1" applyBorder="1">
      <alignment vertical="center"/>
    </xf>
    <xf numFmtId="0" fontId="2" fillId="2" borderId="89" xfId="0" applyFont="1" applyFill="1" applyBorder="1">
      <alignment vertical="center"/>
    </xf>
    <xf numFmtId="0" fontId="2" fillId="2" borderId="90" xfId="0" applyFont="1" applyFill="1" applyBorder="1">
      <alignment vertical="center"/>
    </xf>
    <xf numFmtId="0" fontId="3" fillId="2" borderId="12" xfId="0" applyFont="1" applyFill="1" applyBorder="1" applyAlignment="1">
      <alignment horizontal="center" vertical="top"/>
    </xf>
    <xf numFmtId="0" fontId="2" fillId="2" borderId="33" xfId="0" applyFont="1" applyFill="1" applyBorder="1">
      <alignment vertical="center"/>
    </xf>
    <xf numFmtId="49" fontId="5" fillId="0" borderId="18" xfId="0" applyNumberFormat="1" applyFont="1" applyBorder="1" applyAlignment="1">
      <alignment wrapText="1"/>
    </xf>
    <xf numFmtId="49" fontId="5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/>
    <xf numFmtId="0" fontId="2" fillId="0" borderId="21" xfId="0" applyFont="1" applyBorder="1" applyAlignment="1"/>
    <xf numFmtId="0" fontId="3" fillId="0" borderId="95" xfId="0" applyFont="1" applyBorder="1" applyAlignment="1">
      <alignment horizontal="center" vertical="top"/>
    </xf>
    <xf numFmtId="0" fontId="3" fillId="0" borderId="96" xfId="0" applyFont="1" applyBorder="1" applyAlignment="1">
      <alignment horizontal="center" vertical="top"/>
    </xf>
    <xf numFmtId="0" fontId="3" fillId="0" borderId="99" xfId="0" applyFont="1" applyBorder="1" applyAlignment="1">
      <alignment horizontal="center" vertical="top"/>
    </xf>
    <xf numFmtId="49" fontId="5" fillId="0" borderId="51" xfId="0" applyNumberFormat="1" applyFont="1" applyBorder="1" applyAlignment="1">
      <alignment horizontal="right" wrapText="1"/>
    </xf>
    <xf numFmtId="0" fontId="8" fillId="2" borderId="45" xfId="0" applyFont="1" applyFill="1" applyBorder="1" applyAlignment="1"/>
    <xf numFmtId="0" fontId="8" fillId="2" borderId="13" xfId="0" applyFont="1" applyFill="1" applyBorder="1" applyAlignment="1"/>
    <xf numFmtId="49" fontId="2" fillId="2" borderId="0" xfId="0" applyNumberFormat="1" applyFont="1" applyFill="1" applyAlignment="1">
      <alignment shrinkToFit="1"/>
    </xf>
    <xf numFmtId="49" fontId="2" fillId="0" borderId="104" xfId="0" applyNumberFormat="1" applyFont="1" applyBorder="1" applyAlignment="1">
      <alignment shrinkToFit="1"/>
    </xf>
    <xf numFmtId="0" fontId="2" fillId="0" borderId="66" xfId="0" applyFont="1" applyBorder="1" applyAlignment="1"/>
    <xf numFmtId="0" fontId="2" fillId="0" borderId="67" xfId="0" applyFont="1" applyBorder="1" applyAlignment="1"/>
    <xf numFmtId="0" fontId="2" fillId="0" borderId="69" xfId="0" applyFont="1" applyBorder="1" applyAlignment="1"/>
    <xf numFmtId="0" fontId="2" fillId="0" borderId="68" xfId="0" applyFont="1" applyBorder="1" applyAlignment="1"/>
    <xf numFmtId="0" fontId="8" fillId="0" borderId="0" xfId="0" applyFont="1" applyAlignment="1"/>
    <xf numFmtId="0" fontId="5" fillId="0" borderId="31" xfId="0" applyFont="1" applyBorder="1" applyAlignment="1">
      <alignment wrapText="1"/>
    </xf>
    <xf numFmtId="0" fontId="3" fillId="0" borderId="0" xfId="0" applyFont="1" applyAlignment="1">
      <alignment vertical="top"/>
    </xf>
    <xf numFmtId="0" fontId="3" fillId="0" borderId="23" xfId="0" applyFont="1" applyBorder="1" applyAlignment="1">
      <alignment vertical="top"/>
    </xf>
    <xf numFmtId="0" fontId="2" fillId="0" borderId="70" xfId="0" applyFont="1" applyBorder="1" applyAlignment="1"/>
    <xf numFmtId="0" fontId="2" fillId="0" borderId="104" xfId="0" applyFont="1" applyBorder="1" applyAlignment="1"/>
    <xf numFmtId="0" fontId="2" fillId="0" borderId="53" xfId="0" applyFont="1" applyBorder="1" applyAlignment="1"/>
    <xf numFmtId="0" fontId="2" fillId="0" borderId="95" xfId="0" applyFont="1" applyBorder="1" applyAlignment="1"/>
    <xf numFmtId="0" fontId="2" fillId="0" borderId="82" xfId="0" applyFont="1" applyBorder="1" applyAlignment="1"/>
    <xf numFmtId="0" fontId="2" fillId="0" borderId="99" xfId="0" applyFont="1" applyBorder="1" applyAlignment="1"/>
    <xf numFmtId="0" fontId="2" fillId="0" borderId="26" xfId="0" applyFont="1" applyBorder="1" applyAlignment="1"/>
    <xf numFmtId="0" fontId="2" fillId="0" borderId="83" xfId="0" applyFont="1" applyBorder="1" applyAlignment="1"/>
    <xf numFmtId="0" fontId="2" fillId="0" borderId="60" xfId="0" applyFont="1" applyBorder="1" applyAlignment="1"/>
    <xf numFmtId="0" fontId="2" fillId="0" borderId="38" xfId="0" applyFont="1" applyBorder="1" applyAlignment="1"/>
    <xf numFmtId="0" fontId="2" fillId="0" borderId="91" xfId="0" applyFont="1" applyBorder="1" applyAlignment="1"/>
    <xf numFmtId="0" fontId="2" fillId="0" borderId="98" xfId="0" applyFont="1" applyBorder="1" applyAlignment="1"/>
    <xf numFmtId="0" fontId="2" fillId="0" borderId="14" xfId="0" applyFont="1" applyBorder="1" applyAlignment="1"/>
    <xf numFmtId="0" fontId="2" fillId="0" borderId="107" xfId="0" applyFont="1" applyBorder="1" applyAlignment="1"/>
    <xf numFmtId="0" fontId="2" fillId="0" borderId="103" xfId="0" applyFont="1" applyBorder="1" applyAlignment="1"/>
    <xf numFmtId="0" fontId="2" fillId="0" borderId="71" xfId="0" applyFont="1" applyBorder="1" applyAlignment="1"/>
    <xf numFmtId="0" fontId="2" fillId="0" borderId="61" xfId="0" applyFont="1" applyBorder="1" applyAlignment="1"/>
    <xf numFmtId="0" fontId="0" fillId="0" borderId="0" xfId="0" quotePrefix="1">
      <alignment vertical="center"/>
    </xf>
    <xf numFmtId="49" fontId="5" fillId="0" borderId="92" xfId="0" applyNumberFormat="1" applyFont="1" applyBorder="1" applyAlignment="1">
      <alignment horizontal="right" wrapText="1"/>
    </xf>
    <xf numFmtId="0" fontId="8" fillId="2" borderId="1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shrinkToFit="1"/>
    </xf>
    <xf numFmtId="49" fontId="2" fillId="2" borderId="35" xfId="0" applyNumberFormat="1" applyFont="1" applyFill="1" applyBorder="1" applyAlignment="1">
      <alignment horizontal="center" shrinkToFit="1"/>
    </xf>
    <xf numFmtId="49" fontId="2" fillId="2" borderId="36" xfId="0" applyNumberFormat="1" applyFont="1" applyFill="1" applyBorder="1" applyAlignment="1">
      <alignment horizontal="center" shrinkToFit="1"/>
    </xf>
    <xf numFmtId="0" fontId="2" fillId="2" borderId="105" xfId="0" applyFont="1" applyFill="1" applyBorder="1" applyAlignment="1">
      <alignment horizontal="center"/>
    </xf>
    <xf numFmtId="177" fontId="8" fillId="2" borderId="105" xfId="0" applyNumberFormat="1" applyFont="1" applyFill="1" applyBorder="1" applyAlignment="1"/>
    <xf numFmtId="177" fontId="8" fillId="2" borderId="106" xfId="0" applyNumberFormat="1" applyFont="1" applyFill="1" applyBorder="1" applyAlignment="1"/>
    <xf numFmtId="49" fontId="8" fillId="2" borderId="104" xfId="0" applyNumberFormat="1" applyFont="1" applyFill="1" applyBorder="1" applyAlignment="1">
      <alignment horizontal="center"/>
    </xf>
    <xf numFmtId="49" fontId="8" fillId="2" borderId="105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56" xfId="0" applyFont="1" applyFill="1" applyBorder="1" applyAlignment="1">
      <alignment horizontal="right" vertical="center"/>
    </xf>
    <xf numFmtId="176" fontId="8" fillId="2" borderId="57" xfId="0" applyNumberFormat="1" applyFont="1" applyFill="1" applyBorder="1" applyAlignment="1"/>
    <xf numFmtId="176" fontId="8" fillId="2" borderId="0" xfId="0" applyNumberFormat="1" applyFont="1" applyFill="1" applyAlignment="1"/>
    <xf numFmtId="176" fontId="17" fillId="2" borderId="40" xfId="0" applyNumberFormat="1" applyFont="1" applyFill="1" applyBorder="1" applyAlignment="1">
      <alignment horizontal="center" shrinkToFit="1"/>
    </xf>
    <xf numFmtId="176" fontId="17" fillId="2" borderId="44" xfId="0" applyNumberFormat="1" applyFont="1" applyFill="1" applyBorder="1" applyAlignment="1">
      <alignment horizontal="center" shrinkToFit="1"/>
    </xf>
    <xf numFmtId="176" fontId="17" fillId="2" borderId="38" xfId="0" applyNumberFormat="1" applyFont="1" applyFill="1" applyBorder="1" applyAlignment="1">
      <alignment shrinkToFit="1"/>
    </xf>
    <xf numFmtId="176" fontId="17" fillId="2" borderId="44" xfId="0" applyNumberFormat="1" applyFont="1" applyFill="1" applyBorder="1" applyAlignment="1">
      <alignment shrinkToFit="1"/>
    </xf>
    <xf numFmtId="176" fontId="17" fillId="2" borderId="39" xfId="0" applyNumberFormat="1" applyFont="1" applyFill="1" applyBorder="1" applyAlignment="1">
      <alignment shrinkToFit="1"/>
    </xf>
    <xf numFmtId="176" fontId="17" fillId="2" borderId="32" xfId="0" applyNumberFormat="1" applyFont="1" applyFill="1" applyBorder="1" applyAlignment="1">
      <alignment shrinkToFit="1"/>
    </xf>
    <xf numFmtId="176" fontId="8" fillId="2" borderId="32" xfId="0" applyNumberFormat="1" applyFont="1" applyFill="1" applyBorder="1" applyAlignment="1"/>
    <xf numFmtId="0" fontId="8" fillId="2" borderId="32" xfId="0" applyFont="1" applyFill="1" applyBorder="1" applyAlignment="1"/>
    <xf numFmtId="0" fontId="8" fillId="2" borderId="81" xfId="0" applyFont="1" applyFill="1" applyBorder="1" applyAlignment="1"/>
    <xf numFmtId="177" fontId="2" fillId="0" borderId="20" xfId="0" applyNumberFormat="1" applyFont="1" applyBorder="1" applyAlignment="1"/>
    <xf numFmtId="177" fontId="2" fillId="0" borderId="23" xfId="0" applyNumberFormat="1" applyFont="1" applyBorder="1" applyAlignment="1"/>
    <xf numFmtId="177" fontId="2" fillId="0" borderId="15" xfId="0" applyNumberFormat="1" applyFont="1" applyBorder="1" applyAlignment="1"/>
    <xf numFmtId="177" fontId="2" fillId="0" borderId="24" xfId="0" applyNumberFormat="1" applyFont="1" applyBorder="1" applyAlignment="1"/>
    <xf numFmtId="177" fontId="2" fillId="0" borderId="25" xfId="0" applyNumberFormat="1" applyFont="1" applyBorder="1" applyAlignment="1"/>
    <xf numFmtId="177" fontId="2" fillId="0" borderId="17" xfId="0" applyNumberFormat="1" applyFont="1" applyBorder="1" applyAlignment="1"/>
    <xf numFmtId="176" fontId="8" fillId="0" borderId="20" xfId="0" applyNumberFormat="1" applyFont="1" applyBorder="1" applyAlignment="1">
      <alignment shrinkToFit="1"/>
    </xf>
    <xf numFmtId="176" fontId="8" fillId="0" borderId="23" xfId="0" applyNumberFormat="1" applyFont="1" applyBorder="1" applyAlignment="1">
      <alignment shrinkToFit="1"/>
    </xf>
    <xf numFmtId="176" fontId="8" fillId="0" borderId="27" xfId="0" applyNumberFormat="1" applyFont="1" applyBorder="1" applyAlignment="1">
      <alignment shrinkToFit="1"/>
    </xf>
    <xf numFmtId="176" fontId="8" fillId="0" borderId="24" xfId="0" applyNumberFormat="1" applyFont="1" applyBorder="1" applyAlignment="1">
      <alignment shrinkToFit="1"/>
    </xf>
    <xf numFmtId="176" fontId="8" fillId="0" borderId="25" xfId="0" applyNumberFormat="1" applyFont="1" applyBorder="1" applyAlignment="1">
      <alignment shrinkToFit="1"/>
    </xf>
    <xf numFmtId="176" fontId="8" fillId="0" borderId="42" xfId="0" applyNumberFormat="1" applyFont="1" applyBorder="1" applyAlignment="1">
      <alignment shrinkToFit="1"/>
    </xf>
    <xf numFmtId="0" fontId="8" fillId="2" borderId="20" xfId="0" applyFont="1" applyFill="1" applyBorder="1" applyAlignment="1"/>
    <xf numFmtId="0" fontId="8" fillId="2" borderId="27" xfId="0" applyFont="1" applyFill="1" applyBorder="1" applyAlignment="1"/>
    <xf numFmtId="0" fontId="8" fillId="2" borderId="24" xfId="0" applyFont="1" applyFill="1" applyBorder="1" applyAlignment="1"/>
    <xf numFmtId="0" fontId="8" fillId="2" borderId="42" xfId="0" applyFont="1" applyFill="1" applyBorder="1" applyAlignment="1"/>
    <xf numFmtId="176" fontId="17" fillId="2" borderId="14" xfId="0" applyNumberFormat="1" applyFont="1" applyFill="1" applyBorder="1" applyAlignment="1">
      <alignment shrinkToFit="1"/>
    </xf>
    <xf numFmtId="176" fontId="17" fillId="2" borderId="23" xfId="0" applyNumberFormat="1" applyFont="1" applyFill="1" applyBorder="1" applyAlignment="1">
      <alignment shrinkToFit="1"/>
    </xf>
    <xf numFmtId="176" fontId="17" fillId="2" borderId="15" xfId="0" applyNumberFormat="1" applyFont="1" applyFill="1" applyBorder="1" applyAlignment="1">
      <alignment shrinkToFit="1"/>
    </xf>
    <xf numFmtId="176" fontId="17" fillId="2" borderId="16" xfId="0" applyNumberFormat="1" applyFont="1" applyFill="1" applyBorder="1" applyAlignment="1">
      <alignment shrinkToFit="1"/>
    </xf>
    <xf numFmtId="176" fontId="17" fillId="2" borderId="25" xfId="0" applyNumberFormat="1" applyFont="1" applyFill="1" applyBorder="1" applyAlignment="1">
      <alignment shrinkToFit="1"/>
    </xf>
    <xf numFmtId="176" fontId="17" fillId="2" borderId="17" xfId="0" applyNumberFormat="1" applyFont="1" applyFill="1" applyBorder="1" applyAlignment="1">
      <alignment shrinkToFit="1"/>
    </xf>
    <xf numFmtId="176" fontId="17" fillId="2" borderId="20" xfId="0" applyNumberFormat="1" applyFont="1" applyFill="1" applyBorder="1" applyAlignment="1"/>
    <xf numFmtId="176" fontId="17" fillId="2" borderId="15" xfId="0" applyNumberFormat="1" applyFont="1" applyFill="1" applyBorder="1" applyAlignment="1"/>
    <xf numFmtId="176" fontId="17" fillId="2" borderId="24" xfId="0" applyNumberFormat="1" applyFont="1" applyFill="1" applyBorder="1" applyAlignment="1"/>
    <xf numFmtId="176" fontId="17" fillId="2" borderId="17" xfId="0" applyNumberFormat="1" applyFont="1" applyFill="1" applyBorder="1" applyAlignment="1"/>
    <xf numFmtId="176" fontId="8" fillId="2" borderId="20" xfId="0" applyNumberFormat="1" applyFont="1" applyFill="1" applyBorder="1" applyAlignment="1"/>
    <xf numFmtId="176" fontId="8" fillId="2" borderId="23" xfId="0" applyNumberFormat="1" applyFont="1" applyFill="1" applyBorder="1" applyAlignment="1"/>
    <xf numFmtId="176" fontId="8" fillId="2" borderId="27" xfId="0" applyNumberFormat="1" applyFont="1" applyFill="1" applyBorder="1" applyAlignment="1"/>
    <xf numFmtId="176" fontId="8" fillId="2" borderId="24" xfId="0" applyNumberFormat="1" applyFont="1" applyFill="1" applyBorder="1" applyAlignment="1"/>
    <xf numFmtId="176" fontId="8" fillId="2" borderId="25" xfId="0" applyNumberFormat="1" applyFont="1" applyFill="1" applyBorder="1" applyAlignment="1"/>
    <xf numFmtId="176" fontId="8" fillId="2" borderId="42" xfId="0" applyNumberFormat="1" applyFont="1" applyFill="1" applyBorder="1" applyAlignment="1"/>
    <xf numFmtId="49" fontId="2" fillId="2" borderId="105" xfId="0" applyNumberFormat="1" applyFont="1" applyFill="1" applyBorder="1" applyAlignment="1">
      <alignment horizontal="center" shrinkToFit="1"/>
    </xf>
    <xf numFmtId="176" fontId="17" fillId="2" borderId="105" xfId="0" applyNumberFormat="1" applyFont="1" applyFill="1" applyBorder="1" applyAlignment="1"/>
    <xf numFmtId="176" fontId="17" fillId="2" borderId="106" xfId="0" applyNumberFormat="1" applyFont="1" applyFill="1" applyBorder="1" applyAlignment="1"/>
    <xf numFmtId="176" fontId="8" fillId="0" borderId="21" xfId="0" applyNumberFormat="1" applyFont="1" applyBorder="1" applyAlignment="1">
      <alignment shrinkToFit="1"/>
    </xf>
    <xf numFmtId="176" fontId="8" fillId="0" borderId="2" xfId="0" applyNumberFormat="1" applyFont="1" applyBorder="1" applyAlignment="1">
      <alignment shrinkToFit="1"/>
    </xf>
    <xf numFmtId="176" fontId="8" fillId="0" borderId="29" xfId="0" applyNumberFormat="1" applyFont="1" applyBorder="1" applyAlignment="1">
      <alignment shrinkToFit="1"/>
    </xf>
    <xf numFmtId="0" fontId="8" fillId="2" borderId="21" xfId="0" applyFont="1" applyFill="1" applyBorder="1" applyAlignment="1"/>
    <xf numFmtId="0" fontId="8" fillId="2" borderId="29" xfId="0" applyFont="1" applyFill="1" applyBorder="1" applyAlignment="1"/>
    <xf numFmtId="176" fontId="17" fillId="2" borderId="28" xfId="0" applyNumberFormat="1" applyFont="1" applyFill="1" applyBorder="1" applyAlignment="1">
      <alignment shrinkToFit="1"/>
    </xf>
    <xf numFmtId="176" fontId="17" fillId="2" borderId="2" xfId="0" applyNumberFormat="1" applyFont="1" applyFill="1" applyBorder="1" applyAlignment="1">
      <alignment shrinkToFit="1"/>
    </xf>
    <xf numFmtId="176" fontId="17" fillId="2" borderId="22" xfId="0" applyNumberFormat="1" applyFont="1" applyFill="1" applyBorder="1" applyAlignment="1">
      <alignment shrinkToFit="1"/>
    </xf>
    <xf numFmtId="176" fontId="17" fillId="2" borderId="21" xfId="0" applyNumberFormat="1" applyFont="1" applyFill="1" applyBorder="1" applyAlignment="1"/>
    <xf numFmtId="176" fontId="17" fillId="2" borderId="22" xfId="0" applyNumberFormat="1" applyFont="1" applyFill="1" applyBorder="1" applyAlignment="1"/>
    <xf numFmtId="176" fontId="8" fillId="2" borderId="21" xfId="0" applyNumberFormat="1" applyFont="1" applyFill="1" applyBorder="1" applyAlignment="1"/>
    <xf numFmtId="176" fontId="8" fillId="2" borderId="2" xfId="0" applyNumberFormat="1" applyFont="1" applyFill="1" applyBorder="1" applyAlignment="1"/>
    <xf numFmtId="176" fontId="8" fillId="2" borderId="29" xfId="0" applyNumberFormat="1" applyFont="1" applyFill="1" applyBorder="1" applyAlignment="1"/>
    <xf numFmtId="49" fontId="2" fillId="0" borderId="52" xfId="0" applyNumberFormat="1" applyFont="1" applyBorder="1" applyAlignment="1">
      <alignment shrinkToFit="1"/>
    </xf>
    <xf numFmtId="49" fontId="2" fillId="0" borderId="53" xfId="0" applyNumberFormat="1" applyFont="1" applyBorder="1" applyAlignment="1">
      <alignment shrinkToFit="1"/>
    </xf>
    <xf numFmtId="49" fontId="2" fillId="0" borderId="20" xfId="0" applyNumberFormat="1" applyFont="1" applyBorder="1" applyAlignment="1">
      <alignment shrinkToFit="1"/>
    </xf>
    <xf numFmtId="49" fontId="2" fillId="0" borderId="23" xfId="0" applyNumberFormat="1" applyFont="1" applyBorder="1" applyAlignment="1">
      <alignment shrinkToFit="1"/>
    </xf>
    <xf numFmtId="49" fontId="2" fillId="0" borderId="15" xfId="0" applyNumberFormat="1" applyFont="1" applyBorder="1" applyAlignment="1">
      <alignment shrinkToFit="1"/>
    </xf>
    <xf numFmtId="49" fontId="2" fillId="0" borderId="24" xfId="0" applyNumberFormat="1" applyFont="1" applyBorder="1" applyAlignment="1">
      <alignment shrinkToFit="1"/>
    </xf>
    <xf numFmtId="49" fontId="2" fillId="0" borderId="25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  <xf numFmtId="0" fontId="2" fillId="0" borderId="20" xfId="0" applyFont="1" applyBorder="1" applyAlignment="1"/>
    <xf numFmtId="0" fontId="2" fillId="0" borderId="15" xfId="0" applyFont="1" applyBorder="1" applyAlignment="1"/>
    <xf numFmtId="0" fontId="2" fillId="0" borderId="24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26" xfId="0" applyNumberFormat="1" applyFont="1" applyBorder="1" applyAlignment="1">
      <alignment shrinkToFit="1"/>
    </xf>
    <xf numFmtId="49" fontId="2" fillId="0" borderId="21" xfId="0" applyNumberFormat="1" applyFont="1" applyBorder="1" applyAlignment="1">
      <alignment shrinkToFit="1"/>
    </xf>
    <xf numFmtId="49" fontId="2" fillId="0" borderId="2" xfId="0" applyNumberFormat="1" applyFont="1" applyBorder="1" applyAlignment="1">
      <alignment shrinkToFit="1"/>
    </xf>
    <xf numFmtId="49" fontId="2" fillId="0" borderId="22" xfId="0" applyNumberFormat="1" applyFont="1" applyBorder="1" applyAlignment="1">
      <alignment shrinkToFit="1"/>
    </xf>
    <xf numFmtId="0" fontId="2" fillId="0" borderId="21" xfId="0" applyFont="1" applyBorder="1" applyAlignment="1"/>
    <xf numFmtId="0" fontId="2" fillId="0" borderId="22" xfId="0" applyFont="1" applyBorder="1" applyAlignment="1"/>
    <xf numFmtId="0" fontId="2" fillId="0" borderId="19" xfId="0" applyFont="1" applyBorder="1" applyAlignment="1">
      <alignment horizontal="center"/>
    </xf>
    <xf numFmtId="177" fontId="2" fillId="0" borderId="21" xfId="0" applyNumberFormat="1" applyFont="1" applyBorder="1" applyAlignment="1"/>
    <xf numFmtId="177" fontId="2" fillId="0" borderId="2" xfId="0" applyNumberFormat="1" applyFont="1" applyBorder="1" applyAlignment="1"/>
    <xf numFmtId="177" fontId="2" fillId="0" borderId="22" xfId="0" applyNumberFormat="1" applyFont="1" applyBorder="1" applyAlignment="1"/>
    <xf numFmtId="0" fontId="8" fillId="2" borderId="14" xfId="0" applyFont="1" applyFill="1" applyBorder="1" applyAlignment="1"/>
    <xf numFmtId="0" fontId="8" fillId="2" borderId="28" xfId="0" applyFont="1" applyFill="1" applyBorder="1" applyAlignment="1"/>
    <xf numFmtId="0" fontId="8" fillId="2" borderId="40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2" borderId="3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textRotation="255"/>
    </xf>
    <xf numFmtId="0" fontId="8" fillId="2" borderId="19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2" borderId="49" xfId="0" applyNumberFormat="1" applyFont="1" applyFill="1" applyBorder="1" applyAlignment="1">
      <alignment horizontal="center" vertical="center"/>
    </xf>
    <xf numFmtId="177" fontId="2" fillId="2" borderId="92" xfId="0" applyNumberFormat="1" applyFont="1" applyFill="1" applyBorder="1" applyAlignment="1">
      <alignment horizontal="center" vertical="center"/>
    </xf>
    <xf numFmtId="177" fontId="2" fillId="2" borderId="46" xfId="0" applyNumberFormat="1" applyFont="1" applyFill="1" applyBorder="1" applyAlignment="1">
      <alignment horizontal="center" vertical="center"/>
    </xf>
    <xf numFmtId="177" fontId="2" fillId="2" borderId="51" xfId="0" applyNumberFormat="1" applyFont="1" applyFill="1" applyBorder="1" applyAlignment="1">
      <alignment horizontal="center" vertical="center"/>
    </xf>
    <xf numFmtId="177" fontId="2" fillId="2" borderId="50" xfId="0" applyNumberFormat="1" applyFont="1" applyFill="1" applyBorder="1" applyAlignment="1">
      <alignment horizontal="center" vertical="center"/>
    </xf>
    <xf numFmtId="0" fontId="2" fillId="2" borderId="94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2" fillId="2" borderId="95" xfId="0" applyFont="1" applyFill="1" applyBorder="1" applyAlignment="1">
      <alignment horizontal="center" vertical="center"/>
    </xf>
    <xf numFmtId="0" fontId="2" fillId="2" borderId="96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12" xfId="0" applyFont="1" applyBorder="1">
      <alignment vertical="center"/>
    </xf>
    <xf numFmtId="0" fontId="8" fillId="2" borderId="0" xfId="0" applyFont="1" applyFill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0" xfId="0" applyFont="1" applyFill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right" vertical="center"/>
    </xf>
    <xf numFmtId="0" fontId="2" fillId="2" borderId="4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21" xfId="0" applyFont="1" applyFill="1" applyBorder="1" applyAlignment="1">
      <alignment horizontal="right" vertical="center"/>
    </xf>
    <xf numFmtId="49" fontId="8" fillId="2" borderId="23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2" fillId="2" borderId="0" xfId="0" applyFont="1" applyFill="1" applyAlignment="1"/>
    <xf numFmtId="0" fontId="12" fillId="2" borderId="2" xfId="0" applyFont="1" applyFill="1" applyBorder="1" applyAlignment="1"/>
    <xf numFmtId="0" fontId="11" fillId="2" borderId="0" xfId="0" applyFont="1" applyFill="1" applyAlignment="1"/>
    <xf numFmtId="0" fontId="11" fillId="2" borderId="2" xfId="0" applyFont="1" applyFill="1" applyBorder="1" applyAlignment="1"/>
    <xf numFmtId="0" fontId="2" fillId="0" borderId="2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12" xfId="0" applyFont="1" applyBorder="1">
      <alignment vertical="center"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4" fillId="0" borderId="10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12" xfId="0" applyFont="1" applyBorder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18" fillId="2" borderId="38" xfId="0" applyFont="1" applyFill="1" applyBorder="1" applyAlignment="1">
      <alignment horizontal="right" vertical="center" shrinkToFit="1"/>
    </xf>
    <xf numFmtId="0" fontId="18" fillId="2" borderId="44" xfId="0" applyFont="1" applyFill="1" applyBorder="1" applyAlignment="1">
      <alignment horizontal="right" vertical="center" shrinkToFit="1"/>
    </xf>
    <xf numFmtId="0" fontId="18" fillId="2" borderId="39" xfId="0" applyFont="1" applyFill="1" applyBorder="1" applyAlignment="1">
      <alignment horizontal="right" vertical="center" shrinkToFit="1"/>
    </xf>
    <xf numFmtId="0" fontId="2" fillId="2" borderId="93" xfId="0" applyFont="1" applyFill="1" applyBorder="1">
      <alignment vertical="center"/>
    </xf>
    <xf numFmtId="176" fontId="17" fillId="2" borderId="37" xfId="0" applyNumberFormat="1" applyFont="1" applyFill="1" applyBorder="1" applyAlignment="1">
      <alignment horizontal="center" shrinkToFit="1"/>
    </xf>
    <xf numFmtId="176" fontId="17" fillId="2" borderId="35" xfId="0" applyNumberFormat="1" applyFont="1" applyFill="1" applyBorder="1" applyAlignment="1">
      <alignment horizontal="center" shrinkToFit="1"/>
    </xf>
    <xf numFmtId="176" fontId="17" fillId="2" borderId="109" xfId="0" applyNumberFormat="1" applyFont="1" applyFill="1" applyBorder="1" applyAlignment="1">
      <alignment horizontal="center" shrinkToFit="1"/>
    </xf>
    <xf numFmtId="0" fontId="2" fillId="2" borderId="37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49" fontId="8" fillId="2" borderId="34" xfId="0" applyNumberFormat="1" applyFont="1" applyFill="1" applyBorder="1" applyAlignment="1">
      <alignment horizontal="center"/>
    </xf>
    <xf numFmtId="49" fontId="8" fillId="2" borderId="35" xfId="0" applyNumberFormat="1" applyFont="1" applyFill="1" applyBorder="1" applyAlignment="1">
      <alignment horizontal="center"/>
    </xf>
    <xf numFmtId="49" fontId="8" fillId="2" borderId="36" xfId="0" applyNumberFormat="1" applyFont="1" applyFill="1" applyBorder="1" applyAlignment="1">
      <alignment horizontal="center"/>
    </xf>
    <xf numFmtId="177" fontId="8" fillId="2" borderId="36" xfId="0" applyNumberFormat="1" applyFont="1" applyFill="1" applyBorder="1" applyAlignment="1"/>
    <xf numFmtId="0" fontId="8" fillId="2" borderId="43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8" fillId="2" borderId="12" xfId="0" applyFont="1" applyFill="1" applyBorder="1">
      <alignment vertic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4" fillId="2" borderId="10" xfId="0" applyFont="1" applyFill="1" applyBorder="1">
      <alignment vertical="center"/>
    </xf>
    <xf numFmtId="0" fontId="4" fillId="2" borderId="3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33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4" fillId="2" borderId="2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4" fillId="2" borderId="2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2" fillId="0" borderId="91" xfId="0" applyNumberFormat="1" applyFont="1" applyBorder="1" applyAlignment="1">
      <alignment shrinkToFit="1"/>
    </xf>
    <xf numFmtId="49" fontId="2" fillId="0" borderId="57" xfId="0" applyNumberFormat="1" applyFont="1" applyBorder="1" applyAlignment="1">
      <alignment shrinkToFit="1"/>
    </xf>
    <xf numFmtId="49" fontId="2" fillId="0" borderId="0" xfId="0" applyNumberFormat="1" applyFont="1" applyAlignment="1">
      <alignment shrinkToFit="1"/>
    </xf>
    <xf numFmtId="49" fontId="2" fillId="0" borderId="56" xfId="0" applyNumberFormat="1" applyFont="1" applyBorder="1" applyAlignment="1">
      <alignment shrinkToFit="1"/>
    </xf>
    <xf numFmtId="0" fontId="2" fillId="0" borderId="57" xfId="0" applyFont="1" applyBorder="1" applyAlignment="1"/>
    <xf numFmtId="0" fontId="2" fillId="0" borderId="56" xfId="0" applyFont="1" applyBorder="1" applyAlignment="1"/>
    <xf numFmtId="0" fontId="2" fillId="0" borderId="92" xfId="0" applyFont="1" applyBorder="1" applyAlignment="1">
      <alignment horizontal="center"/>
    </xf>
    <xf numFmtId="177" fontId="2" fillId="0" borderId="57" xfId="0" applyNumberFormat="1" applyFont="1" applyBorder="1" applyAlignment="1"/>
    <xf numFmtId="177" fontId="2" fillId="0" borderId="0" xfId="0" applyNumberFormat="1" applyFont="1" applyAlignment="1"/>
    <xf numFmtId="177" fontId="2" fillId="0" borderId="56" xfId="0" applyNumberFormat="1" applyFont="1" applyBorder="1" applyAlignment="1"/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shrinkToFit="1"/>
    </xf>
    <xf numFmtId="49" fontId="2" fillId="0" borderId="35" xfId="0" applyNumberFormat="1" applyFont="1" applyBorder="1" applyAlignment="1">
      <alignment horizontal="center" shrinkToFit="1"/>
    </xf>
    <xf numFmtId="49" fontId="2" fillId="0" borderId="36" xfId="0" applyNumberFormat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3" fillId="0" borderId="102" xfId="0" applyFont="1" applyBorder="1" applyAlignment="1">
      <alignment horizontal="center" vertical="top"/>
    </xf>
    <xf numFmtId="0" fontId="3" fillId="0" borderId="63" xfId="0" applyFont="1" applyBorder="1" applyAlignment="1">
      <alignment horizontal="center" vertical="top"/>
    </xf>
    <xf numFmtId="0" fontId="3" fillId="0" borderId="103" xfId="0" applyFont="1" applyBorder="1" applyAlignment="1">
      <alignment horizontal="center" vertical="top"/>
    </xf>
    <xf numFmtId="0" fontId="3" fillId="0" borderId="6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top"/>
    </xf>
    <xf numFmtId="0" fontId="3" fillId="0" borderId="72" xfId="0" applyFont="1" applyBorder="1" applyAlignment="1">
      <alignment horizontal="center" vertical="top"/>
    </xf>
    <xf numFmtId="0" fontId="2" fillId="0" borderId="7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93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shrinkToFit="1"/>
    </xf>
    <xf numFmtId="0" fontId="2" fillId="0" borderId="26" xfId="0" applyFont="1" applyBorder="1" applyAlignment="1">
      <alignment shrinkToFit="1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Alignment="1"/>
    <xf numFmtId="0" fontId="11" fillId="0" borderId="2" xfId="0" applyFont="1" applyBorder="1" applyAlignme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96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94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0" xfId="0" applyFont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6" fontId="8" fillId="0" borderId="20" xfId="1" applyFont="1" applyBorder="1" applyAlignment="1">
      <alignment horizontal="center" vertical="center"/>
    </xf>
    <xf numFmtId="6" fontId="8" fillId="0" borderId="23" xfId="1" applyFont="1" applyBorder="1" applyAlignment="1">
      <alignment horizontal="center" vertical="center"/>
    </xf>
    <xf numFmtId="6" fontId="8" fillId="0" borderId="15" xfId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10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3" fillId="0" borderId="101" xfId="0" applyFont="1" applyBorder="1" applyAlignment="1">
      <alignment horizontal="center" vertical="top"/>
    </xf>
    <xf numFmtId="0" fontId="2" fillId="0" borderId="82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177" fontId="2" fillId="0" borderId="20" xfId="0" applyNumberFormat="1" applyFont="1" applyBorder="1" applyAlignment="1">
      <alignment shrinkToFit="1"/>
    </xf>
    <xf numFmtId="177" fontId="2" fillId="0" borderId="23" xfId="0" applyNumberFormat="1" applyFont="1" applyBorder="1" applyAlignment="1">
      <alignment shrinkToFit="1"/>
    </xf>
    <xf numFmtId="177" fontId="2" fillId="0" borderId="27" xfId="0" applyNumberFormat="1" applyFont="1" applyBorder="1" applyAlignment="1">
      <alignment shrinkToFit="1"/>
    </xf>
    <xf numFmtId="177" fontId="2" fillId="0" borderId="21" xfId="0" applyNumberFormat="1" applyFont="1" applyBorder="1" applyAlignment="1">
      <alignment shrinkToFit="1"/>
    </xf>
    <xf numFmtId="177" fontId="2" fillId="0" borderId="2" xfId="0" applyNumberFormat="1" applyFont="1" applyBorder="1" applyAlignment="1">
      <alignment shrinkToFit="1"/>
    </xf>
    <xf numFmtId="177" fontId="2" fillId="0" borderId="29" xfId="0" applyNumberFormat="1" applyFont="1" applyBorder="1" applyAlignment="1">
      <alignment shrinkToFit="1"/>
    </xf>
    <xf numFmtId="0" fontId="8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top"/>
    </xf>
    <xf numFmtId="0" fontId="2" fillId="0" borderId="5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3" fillId="0" borderId="96" xfId="0" applyFont="1" applyBorder="1" applyAlignment="1">
      <alignment horizontal="center" vertical="top"/>
    </xf>
    <xf numFmtId="0" fontId="3" fillId="0" borderId="99" xfId="0" applyFont="1" applyBorder="1" applyAlignment="1">
      <alignment horizontal="center" vertical="top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53" xfId="0" applyFont="1" applyBorder="1" applyAlignment="1">
      <alignment shrinkToFit="1"/>
    </xf>
    <xf numFmtId="0" fontId="2" fillId="0" borderId="24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51" xfId="0" applyFont="1" applyBorder="1" applyAlignment="1">
      <alignment horizontal="center" shrinkToFit="1"/>
    </xf>
    <xf numFmtId="177" fontId="2" fillId="0" borderId="24" xfId="0" applyNumberFormat="1" applyFont="1" applyBorder="1" applyAlignment="1">
      <alignment shrinkToFit="1"/>
    </xf>
    <xf numFmtId="177" fontId="2" fillId="0" borderId="25" xfId="0" applyNumberFormat="1" applyFont="1" applyBorder="1" applyAlignment="1">
      <alignment shrinkToFit="1"/>
    </xf>
    <xf numFmtId="177" fontId="2" fillId="0" borderId="42" xfId="0" applyNumberFormat="1" applyFont="1" applyBorder="1" applyAlignment="1">
      <alignment shrinkToFit="1"/>
    </xf>
    <xf numFmtId="0" fontId="2" fillId="0" borderId="107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shrinkToFit="1"/>
    </xf>
    <xf numFmtId="0" fontId="2" fillId="0" borderId="111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2" fillId="0" borderId="93" xfId="0" applyFont="1" applyBorder="1">
      <alignment vertical="center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2" fillId="0" borderId="105" xfId="0" applyFont="1" applyBorder="1" applyAlignment="1">
      <alignment horizont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Spin" dx="22" max="30000" page="10" val="0"/>
</file>

<file path=xl/ctrlProps/ctrlProp10.xml><?xml version="1.0" encoding="utf-8"?>
<formControlPr xmlns="http://schemas.microsoft.com/office/spreadsheetml/2009/9/main" objectType="Spin" dx="22" max="30000" page="10" val="0"/>
</file>

<file path=xl/ctrlProps/ctrlProp100.xml><?xml version="1.0" encoding="utf-8"?>
<formControlPr xmlns="http://schemas.microsoft.com/office/spreadsheetml/2009/9/main" objectType="Spin" dx="22" max="30000" page="10" val="0"/>
</file>

<file path=xl/ctrlProps/ctrlProp101.xml><?xml version="1.0" encoding="utf-8"?>
<formControlPr xmlns="http://schemas.microsoft.com/office/spreadsheetml/2009/9/main" objectType="Spin" dx="22" max="30000" page="10" val="0"/>
</file>

<file path=xl/ctrlProps/ctrlProp102.xml><?xml version="1.0" encoding="utf-8"?>
<formControlPr xmlns="http://schemas.microsoft.com/office/spreadsheetml/2009/9/main" objectType="Spin" dx="22" max="30000" page="10" val="0"/>
</file>

<file path=xl/ctrlProps/ctrlProp103.xml><?xml version="1.0" encoding="utf-8"?>
<formControlPr xmlns="http://schemas.microsoft.com/office/spreadsheetml/2009/9/main" objectType="Spin" dx="22" max="30000" page="10" val="0"/>
</file>

<file path=xl/ctrlProps/ctrlProp104.xml><?xml version="1.0" encoding="utf-8"?>
<formControlPr xmlns="http://schemas.microsoft.com/office/spreadsheetml/2009/9/main" objectType="Spin" dx="22" max="30000" page="10" val="0"/>
</file>

<file path=xl/ctrlProps/ctrlProp105.xml><?xml version="1.0" encoding="utf-8"?>
<formControlPr xmlns="http://schemas.microsoft.com/office/spreadsheetml/2009/9/main" objectType="Spin" dx="22" max="30000" page="10" val="0"/>
</file>

<file path=xl/ctrlProps/ctrlProp106.xml><?xml version="1.0" encoding="utf-8"?>
<formControlPr xmlns="http://schemas.microsoft.com/office/spreadsheetml/2009/9/main" objectType="Spin" dx="22" max="30000" page="10" val="0"/>
</file>

<file path=xl/ctrlProps/ctrlProp107.xml><?xml version="1.0" encoding="utf-8"?>
<formControlPr xmlns="http://schemas.microsoft.com/office/spreadsheetml/2009/9/main" objectType="Spin" dx="22" max="30000" page="10" val="0"/>
</file>

<file path=xl/ctrlProps/ctrlProp108.xml><?xml version="1.0" encoding="utf-8"?>
<formControlPr xmlns="http://schemas.microsoft.com/office/spreadsheetml/2009/9/main" objectType="Spin" dx="22" max="30000" page="10" val="0"/>
</file>

<file path=xl/ctrlProps/ctrlProp11.xml><?xml version="1.0" encoding="utf-8"?>
<formControlPr xmlns="http://schemas.microsoft.com/office/spreadsheetml/2009/9/main" objectType="Spin" dx="22" max="30000" page="10" val="0"/>
</file>

<file path=xl/ctrlProps/ctrlProp12.xml><?xml version="1.0" encoding="utf-8"?>
<formControlPr xmlns="http://schemas.microsoft.com/office/spreadsheetml/2009/9/main" objectType="Spin" dx="22" max="30000" page="10" val="0"/>
</file>

<file path=xl/ctrlProps/ctrlProp13.xml><?xml version="1.0" encoding="utf-8"?>
<formControlPr xmlns="http://schemas.microsoft.com/office/spreadsheetml/2009/9/main" objectType="Spin" dx="22" max="30000" page="10" val="0"/>
</file>

<file path=xl/ctrlProps/ctrlProp14.xml><?xml version="1.0" encoding="utf-8"?>
<formControlPr xmlns="http://schemas.microsoft.com/office/spreadsheetml/2009/9/main" objectType="Spin" dx="22" max="30000" page="10" val="0"/>
</file>

<file path=xl/ctrlProps/ctrlProp15.xml><?xml version="1.0" encoding="utf-8"?>
<formControlPr xmlns="http://schemas.microsoft.com/office/spreadsheetml/2009/9/main" objectType="Spin" dx="22" max="30000" page="10" val="0"/>
</file>

<file path=xl/ctrlProps/ctrlProp16.xml><?xml version="1.0" encoding="utf-8"?>
<formControlPr xmlns="http://schemas.microsoft.com/office/spreadsheetml/2009/9/main" objectType="Spin" dx="22" max="30000" page="10" val="0"/>
</file>

<file path=xl/ctrlProps/ctrlProp17.xml><?xml version="1.0" encoding="utf-8"?>
<formControlPr xmlns="http://schemas.microsoft.com/office/spreadsheetml/2009/9/main" objectType="Spin" dx="22" max="30000" page="10" val="0"/>
</file>

<file path=xl/ctrlProps/ctrlProp18.xml><?xml version="1.0" encoding="utf-8"?>
<formControlPr xmlns="http://schemas.microsoft.com/office/spreadsheetml/2009/9/main" objectType="Spin" dx="22" max="30000" page="10" val="0"/>
</file>

<file path=xl/ctrlProps/ctrlProp19.xml><?xml version="1.0" encoding="utf-8"?>
<formControlPr xmlns="http://schemas.microsoft.com/office/spreadsheetml/2009/9/main" objectType="Spin" dx="22" max="30000" page="10" val="0"/>
</file>

<file path=xl/ctrlProps/ctrlProp2.xml><?xml version="1.0" encoding="utf-8"?>
<formControlPr xmlns="http://schemas.microsoft.com/office/spreadsheetml/2009/9/main" objectType="Spin" dx="22" max="30000" page="10" val="0"/>
</file>

<file path=xl/ctrlProps/ctrlProp20.xml><?xml version="1.0" encoding="utf-8"?>
<formControlPr xmlns="http://schemas.microsoft.com/office/spreadsheetml/2009/9/main" objectType="Spin" dx="22" max="30000" page="10" val="0"/>
</file>

<file path=xl/ctrlProps/ctrlProp21.xml><?xml version="1.0" encoding="utf-8"?>
<formControlPr xmlns="http://schemas.microsoft.com/office/spreadsheetml/2009/9/main" objectType="Spin" dx="22" max="30000" page="10" val="0"/>
</file>

<file path=xl/ctrlProps/ctrlProp22.xml><?xml version="1.0" encoding="utf-8"?>
<formControlPr xmlns="http://schemas.microsoft.com/office/spreadsheetml/2009/9/main" objectType="Spin" dx="22" max="30000" page="10" val="0"/>
</file>

<file path=xl/ctrlProps/ctrlProp23.xml><?xml version="1.0" encoding="utf-8"?>
<formControlPr xmlns="http://schemas.microsoft.com/office/spreadsheetml/2009/9/main" objectType="Spin" dx="22" max="30000" page="10" val="0"/>
</file>

<file path=xl/ctrlProps/ctrlProp24.xml><?xml version="1.0" encoding="utf-8"?>
<formControlPr xmlns="http://schemas.microsoft.com/office/spreadsheetml/2009/9/main" objectType="Spin" dx="22" max="30000" page="10" val="0"/>
</file>

<file path=xl/ctrlProps/ctrlProp25.xml><?xml version="1.0" encoding="utf-8"?>
<formControlPr xmlns="http://schemas.microsoft.com/office/spreadsheetml/2009/9/main" objectType="Spin" dx="22" max="30000" page="10" val="0"/>
</file>

<file path=xl/ctrlProps/ctrlProp26.xml><?xml version="1.0" encoding="utf-8"?>
<formControlPr xmlns="http://schemas.microsoft.com/office/spreadsheetml/2009/9/main" objectType="Spin" dx="22" max="30000" page="10" val="0"/>
</file>

<file path=xl/ctrlProps/ctrlProp27.xml><?xml version="1.0" encoding="utf-8"?>
<formControlPr xmlns="http://schemas.microsoft.com/office/spreadsheetml/2009/9/main" objectType="Spin" dx="22" max="30000" page="10" val="0"/>
</file>

<file path=xl/ctrlProps/ctrlProp28.xml><?xml version="1.0" encoding="utf-8"?>
<formControlPr xmlns="http://schemas.microsoft.com/office/spreadsheetml/2009/9/main" objectType="Spin" dx="22" max="30000" page="10" val="0"/>
</file>

<file path=xl/ctrlProps/ctrlProp29.xml><?xml version="1.0" encoding="utf-8"?>
<formControlPr xmlns="http://schemas.microsoft.com/office/spreadsheetml/2009/9/main" objectType="Spin" dx="22" max="30000" page="10" val="0"/>
</file>

<file path=xl/ctrlProps/ctrlProp3.xml><?xml version="1.0" encoding="utf-8"?>
<formControlPr xmlns="http://schemas.microsoft.com/office/spreadsheetml/2009/9/main" objectType="Spin" dx="22" max="30000" page="10" val="0"/>
</file>

<file path=xl/ctrlProps/ctrlProp30.xml><?xml version="1.0" encoding="utf-8"?>
<formControlPr xmlns="http://schemas.microsoft.com/office/spreadsheetml/2009/9/main" objectType="Spin" dx="22" max="30000" page="10" val="0"/>
</file>

<file path=xl/ctrlProps/ctrlProp31.xml><?xml version="1.0" encoding="utf-8"?>
<formControlPr xmlns="http://schemas.microsoft.com/office/spreadsheetml/2009/9/main" objectType="Spin" dx="22" max="30000" page="10" val="0"/>
</file>

<file path=xl/ctrlProps/ctrlProp32.xml><?xml version="1.0" encoding="utf-8"?>
<formControlPr xmlns="http://schemas.microsoft.com/office/spreadsheetml/2009/9/main" objectType="Spin" dx="22" max="30000" page="10" val="0"/>
</file>

<file path=xl/ctrlProps/ctrlProp33.xml><?xml version="1.0" encoding="utf-8"?>
<formControlPr xmlns="http://schemas.microsoft.com/office/spreadsheetml/2009/9/main" objectType="Spin" dx="22" max="30000" page="10" val="0"/>
</file>

<file path=xl/ctrlProps/ctrlProp34.xml><?xml version="1.0" encoding="utf-8"?>
<formControlPr xmlns="http://schemas.microsoft.com/office/spreadsheetml/2009/9/main" objectType="Spin" dx="22" max="30000" page="10" val="0"/>
</file>

<file path=xl/ctrlProps/ctrlProp35.xml><?xml version="1.0" encoding="utf-8"?>
<formControlPr xmlns="http://schemas.microsoft.com/office/spreadsheetml/2009/9/main" objectType="Spin" dx="22" max="30000" page="10" val="0"/>
</file>

<file path=xl/ctrlProps/ctrlProp36.xml><?xml version="1.0" encoding="utf-8"?>
<formControlPr xmlns="http://schemas.microsoft.com/office/spreadsheetml/2009/9/main" objectType="Spin" dx="22" max="30000" page="10" val="0"/>
</file>

<file path=xl/ctrlProps/ctrlProp37.xml><?xml version="1.0" encoding="utf-8"?>
<formControlPr xmlns="http://schemas.microsoft.com/office/spreadsheetml/2009/9/main" objectType="Spin" dx="22" max="30000" page="10" val="0"/>
</file>

<file path=xl/ctrlProps/ctrlProp38.xml><?xml version="1.0" encoding="utf-8"?>
<formControlPr xmlns="http://schemas.microsoft.com/office/spreadsheetml/2009/9/main" objectType="Spin" dx="22" max="30000" page="10" val="0"/>
</file>

<file path=xl/ctrlProps/ctrlProp39.xml><?xml version="1.0" encoding="utf-8"?>
<formControlPr xmlns="http://schemas.microsoft.com/office/spreadsheetml/2009/9/main" objectType="Spin" dx="22" max="30000" page="10" val="0"/>
</file>

<file path=xl/ctrlProps/ctrlProp4.xml><?xml version="1.0" encoding="utf-8"?>
<formControlPr xmlns="http://schemas.microsoft.com/office/spreadsheetml/2009/9/main" objectType="Spin" dx="22" max="30000" page="10" val="0"/>
</file>

<file path=xl/ctrlProps/ctrlProp40.xml><?xml version="1.0" encoding="utf-8"?>
<formControlPr xmlns="http://schemas.microsoft.com/office/spreadsheetml/2009/9/main" objectType="Spin" dx="22" max="30000" page="10" val="0"/>
</file>

<file path=xl/ctrlProps/ctrlProp41.xml><?xml version="1.0" encoding="utf-8"?>
<formControlPr xmlns="http://schemas.microsoft.com/office/spreadsheetml/2009/9/main" objectType="Spin" dx="22" max="30000" page="10" val="0"/>
</file>

<file path=xl/ctrlProps/ctrlProp42.xml><?xml version="1.0" encoding="utf-8"?>
<formControlPr xmlns="http://schemas.microsoft.com/office/spreadsheetml/2009/9/main" objectType="Spin" dx="22" max="30000" page="10" val="0"/>
</file>

<file path=xl/ctrlProps/ctrlProp43.xml><?xml version="1.0" encoding="utf-8"?>
<formControlPr xmlns="http://schemas.microsoft.com/office/spreadsheetml/2009/9/main" objectType="Spin" dx="22" max="30000" page="10" val="0"/>
</file>

<file path=xl/ctrlProps/ctrlProp44.xml><?xml version="1.0" encoding="utf-8"?>
<formControlPr xmlns="http://schemas.microsoft.com/office/spreadsheetml/2009/9/main" objectType="Spin" dx="22" max="30000" page="10" val="0"/>
</file>

<file path=xl/ctrlProps/ctrlProp45.xml><?xml version="1.0" encoding="utf-8"?>
<formControlPr xmlns="http://schemas.microsoft.com/office/spreadsheetml/2009/9/main" objectType="Spin" dx="22" max="30000" page="10" val="0"/>
</file>

<file path=xl/ctrlProps/ctrlProp46.xml><?xml version="1.0" encoding="utf-8"?>
<formControlPr xmlns="http://schemas.microsoft.com/office/spreadsheetml/2009/9/main" objectType="Spin" dx="22" max="30000" page="10" val="0"/>
</file>

<file path=xl/ctrlProps/ctrlProp47.xml><?xml version="1.0" encoding="utf-8"?>
<formControlPr xmlns="http://schemas.microsoft.com/office/spreadsheetml/2009/9/main" objectType="Spin" dx="22" max="30000" page="10" val="0"/>
</file>

<file path=xl/ctrlProps/ctrlProp48.xml><?xml version="1.0" encoding="utf-8"?>
<formControlPr xmlns="http://schemas.microsoft.com/office/spreadsheetml/2009/9/main" objectType="Spin" dx="22" max="30000" page="10" val="0"/>
</file>

<file path=xl/ctrlProps/ctrlProp49.xml><?xml version="1.0" encoding="utf-8"?>
<formControlPr xmlns="http://schemas.microsoft.com/office/spreadsheetml/2009/9/main" objectType="Spin" dx="22" max="30000" page="10" val="0"/>
</file>

<file path=xl/ctrlProps/ctrlProp5.xml><?xml version="1.0" encoding="utf-8"?>
<formControlPr xmlns="http://schemas.microsoft.com/office/spreadsheetml/2009/9/main" objectType="Spin" dx="22" max="30000" page="10" val="0"/>
</file>

<file path=xl/ctrlProps/ctrlProp50.xml><?xml version="1.0" encoding="utf-8"?>
<formControlPr xmlns="http://schemas.microsoft.com/office/spreadsheetml/2009/9/main" objectType="Spin" dx="22" max="30000" page="10" val="0"/>
</file>

<file path=xl/ctrlProps/ctrlProp51.xml><?xml version="1.0" encoding="utf-8"?>
<formControlPr xmlns="http://schemas.microsoft.com/office/spreadsheetml/2009/9/main" objectType="Spin" dx="22" max="30000" page="10" val="0"/>
</file>

<file path=xl/ctrlProps/ctrlProp52.xml><?xml version="1.0" encoding="utf-8"?>
<formControlPr xmlns="http://schemas.microsoft.com/office/spreadsheetml/2009/9/main" objectType="Spin" dx="22" max="30000" page="10" val="0"/>
</file>

<file path=xl/ctrlProps/ctrlProp53.xml><?xml version="1.0" encoding="utf-8"?>
<formControlPr xmlns="http://schemas.microsoft.com/office/spreadsheetml/2009/9/main" objectType="Spin" dx="22" max="30000" page="10" val="0"/>
</file>

<file path=xl/ctrlProps/ctrlProp54.xml><?xml version="1.0" encoding="utf-8"?>
<formControlPr xmlns="http://schemas.microsoft.com/office/spreadsheetml/2009/9/main" objectType="Spin" dx="22" max="30000" page="10" val="0"/>
</file>

<file path=xl/ctrlProps/ctrlProp55.xml><?xml version="1.0" encoding="utf-8"?>
<formControlPr xmlns="http://schemas.microsoft.com/office/spreadsheetml/2009/9/main" objectType="Spin" dx="22" max="30000" page="10" val="0"/>
</file>

<file path=xl/ctrlProps/ctrlProp56.xml><?xml version="1.0" encoding="utf-8"?>
<formControlPr xmlns="http://schemas.microsoft.com/office/spreadsheetml/2009/9/main" objectType="Spin" dx="22" max="30000" page="10" val="0"/>
</file>

<file path=xl/ctrlProps/ctrlProp57.xml><?xml version="1.0" encoding="utf-8"?>
<formControlPr xmlns="http://schemas.microsoft.com/office/spreadsheetml/2009/9/main" objectType="Spin" dx="22" max="30000" page="10" val="0"/>
</file>

<file path=xl/ctrlProps/ctrlProp58.xml><?xml version="1.0" encoding="utf-8"?>
<formControlPr xmlns="http://schemas.microsoft.com/office/spreadsheetml/2009/9/main" objectType="Spin" dx="22" max="30000" page="10" val="0"/>
</file>

<file path=xl/ctrlProps/ctrlProp59.xml><?xml version="1.0" encoding="utf-8"?>
<formControlPr xmlns="http://schemas.microsoft.com/office/spreadsheetml/2009/9/main" objectType="Spin" dx="22" max="30000" page="10" val="0"/>
</file>

<file path=xl/ctrlProps/ctrlProp6.xml><?xml version="1.0" encoding="utf-8"?>
<formControlPr xmlns="http://schemas.microsoft.com/office/spreadsheetml/2009/9/main" objectType="Spin" dx="22" max="30000" page="10" val="0"/>
</file>

<file path=xl/ctrlProps/ctrlProp60.xml><?xml version="1.0" encoding="utf-8"?>
<formControlPr xmlns="http://schemas.microsoft.com/office/spreadsheetml/2009/9/main" objectType="Spin" dx="22" max="30000" page="10" val="0"/>
</file>

<file path=xl/ctrlProps/ctrlProp61.xml><?xml version="1.0" encoding="utf-8"?>
<formControlPr xmlns="http://schemas.microsoft.com/office/spreadsheetml/2009/9/main" objectType="Spin" dx="22" max="30000" page="10" val="0"/>
</file>

<file path=xl/ctrlProps/ctrlProp62.xml><?xml version="1.0" encoding="utf-8"?>
<formControlPr xmlns="http://schemas.microsoft.com/office/spreadsheetml/2009/9/main" objectType="Spin" dx="22" max="30000" page="10" val="0"/>
</file>

<file path=xl/ctrlProps/ctrlProp63.xml><?xml version="1.0" encoding="utf-8"?>
<formControlPr xmlns="http://schemas.microsoft.com/office/spreadsheetml/2009/9/main" objectType="Spin" dx="22" max="30000" page="10" val="0"/>
</file>

<file path=xl/ctrlProps/ctrlProp64.xml><?xml version="1.0" encoding="utf-8"?>
<formControlPr xmlns="http://schemas.microsoft.com/office/spreadsheetml/2009/9/main" objectType="Spin" dx="22" max="30000" page="10" val="0"/>
</file>

<file path=xl/ctrlProps/ctrlProp65.xml><?xml version="1.0" encoding="utf-8"?>
<formControlPr xmlns="http://schemas.microsoft.com/office/spreadsheetml/2009/9/main" objectType="Spin" dx="22" max="30000" page="10" val="0"/>
</file>

<file path=xl/ctrlProps/ctrlProp66.xml><?xml version="1.0" encoding="utf-8"?>
<formControlPr xmlns="http://schemas.microsoft.com/office/spreadsheetml/2009/9/main" objectType="Spin" dx="22" max="30000" page="10" val="0"/>
</file>

<file path=xl/ctrlProps/ctrlProp67.xml><?xml version="1.0" encoding="utf-8"?>
<formControlPr xmlns="http://schemas.microsoft.com/office/spreadsheetml/2009/9/main" objectType="Spin" dx="22" max="30000" page="10" val="0"/>
</file>

<file path=xl/ctrlProps/ctrlProp68.xml><?xml version="1.0" encoding="utf-8"?>
<formControlPr xmlns="http://schemas.microsoft.com/office/spreadsheetml/2009/9/main" objectType="Spin" dx="22" max="30000" page="10" val="0"/>
</file>

<file path=xl/ctrlProps/ctrlProp69.xml><?xml version="1.0" encoding="utf-8"?>
<formControlPr xmlns="http://schemas.microsoft.com/office/spreadsheetml/2009/9/main" objectType="Spin" dx="22" max="30000" page="10" val="0"/>
</file>

<file path=xl/ctrlProps/ctrlProp7.xml><?xml version="1.0" encoding="utf-8"?>
<formControlPr xmlns="http://schemas.microsoft.com/office/spreadsheetml/2009/9/main" objectType="Spin" dx="22" max="30000" page="10" val="0"/>
</file>

<file path=xl/ctrlProps/ctrlProp70.xml><?xml version="1.0" encoding="utf-8"?>
<formControlPr xmlns="http://schemas.microsoft.com/office/spreadsheetml/2009/9/main" objectType="Spin" dx="22" max="30000" page="10" val="0"/>
</file>

<file path=xl/ctrlProps/ctrlProp71.xml><?xml version="1.0" encoding="utf-8"?>
<formControlPr xmlns="http://schemas.microsoft.com/office/spreadsheetml/2009/9/main" objectType="Spin" dx="22" max="30000" page="10" val="0"/>
</file>

<file path=xl/ctrlProps/ctrlProp72.xml><?xml version="1.0" encoding="utf-8"?>
<formControlPr xmlns="http://schemas.microsoft.com/office/spreadsheetml/2009/9/main" objectType="Spin" dx="22" max="30000" page="10" val="0"/>
</file>

<file path=xl/ctrlProps/ctrlProp73.xml><?xml version="1.0" encoding="utf-8"?>
<formControlPr xmlns="http://schemas.microsoft.com/office/spreadsheetml/2009/9/main" objectType="Spin" dx="22" max="30000" page="10" val="0"/>
</file>

<file path=xl/ctrlProps/ctrlProp74.xml><?xml version="1.0" encoding="utf-8"?>
<formControlPr xmlns="http://schemas.microsoft.com/office/spreadsheetml/2009/9/main" objectType="Spin" dx="22" max="30000" page="10" val="0"/>
</file>

<file path=xl/ctrlProps/ctrlProp75.xml><?xml version="1.0" encoding="utf-8"?>
<formControlPr xmlns="http://schemas.microsoft.com/office/spreadsheetml/2009/9/main" objectType="Spin" dx="22" max="30000" page="10" val="0"/>
</file>

<file path=xl/ctrlProps/ctrlProp76.xml><?xml version="1.0" encoding="utf-8"?>
<formControlPr xmlns="http://schemas.microsoft.com/office/spreadsheetml/2009/9/main" objectType="Spin" dx="22" max="30000" page="10" val="0"/>
</file>

<file path=xl/ctrlProps/ctrlProp77.xml><?xml version="1.0" encoding="utf-8"?>
<formControlPr xmlns="http://schemas.microsoft.com/office/spreadsheetml/2009/9/main" objectType="Spin" dx="22" max="30000" page="10" val="0"/>
</file>

<file path=xl/ctrlProps/ctrlProp78.xml><?xml version="1.0" encoding="utf-8"?>
<formControlPr xmlns="http://schemas.microsoft.com/office/spreadsheetml/2009/9/main" objectType="Spin" dx="22" max="30000" page="10" val="0"/>
</file>

<file path=xl/ctrlProps/ctrlProp79.xml><?xml version="1.0" encoding="utf-8"?>
<formControlPr xmlns="http://schemas.microsoft.com/office/spreadsheetml/2009/9/main" objectType="Spin" dx="22" max="30000" page="10" val="0"/>
</file>

<file path=xl/ctrlProps/ctrlProp8.xml><?xml version="1.0" encoding="utf-8"?>
<formControlPr xmlns="http://schemas.microsoft.com/office/spreadsheetml/2009/9/main" objectType="Spin" dx="22" max="30000" page="10" val="0"/>
</file>

<file path=xl/ctrlProps/ctrlProp80.xml><?xml version="1.0" encoding="utf-8"?>
<formControlPr xmlns="http://schemas.microsoft.com/office/spreadsheetml/2009/9/main" objectType="Spin" dx="22" max="30000" page="10" val="0"/>
</file>

<file path=xl/ctrlProps/ctrlProp81.xml><?xml version="1.0" encoding="utf-8"?>
<formControlPr xmlns="http://schemas.microsoft.com/office/spreadsheetml/2009/9/main" objectType="Spin" dx="22" max="30000" page="10" val="0"/>
</file>

<file path=xl/ctrlProps/ctrlProp82.xml><?xml version="1.0" encoding="utf-8"?>
<formControlPr xmlns="http://schemas.microsoft.com/office/spreadsheetml/2009/9/main" objectType="Spin" dx="22" max="30000" page="10" val="0"/>
</file>

<file path=xl/ctrlProps/ctrlProp83.xml><?xml version="1.0" encoding="utf-8"?>
<formControlPr xmlns="http://schemas.microsoft.com/office/spreadsheetml/2009/9/main" objectType="Spin" dx="22" max="30000" page="10" val="0"/>
</file>

<file path=xl/ctrlProps/ctrlProp84.xml><?xml version="1.0" encoding="utf-8"?>
<formControlPr xmlns="http://schemas.microsoft.com/office/spreadsheetml/2009/9/main" objectType="Spin" dx="22" max="30000" page="10" val="0"/>
</file>

<file path=xl/ctrlProps/ctrlProp85.xml><?xml version="1.0" encoding="utf-8"?>
<formControlPr xmlns="http://schemas.microsoft.com/office/spreadsheetml/2009/9/main" objectType="Spin" dx="22" max="30000" page="10" val="0"/>
</file>

<file path=xl/ctrlProps/ctrlProp86.xml><?xml version="1.0" encoding="utf-8"?>
<formControlPr xmlns="http://schemas.microsoft.com/office/spreadsheetml/2009/9/main" objectType="Spin" dx="22" max="30000" page="10" val="0"/>
</file>

<file path=xl/ctrlProps/ctrlProp87.xml><?xml version="1.0" encoding="utf-8"?>
<formControlPr xmlns="http://schemas.microsoft.com/office/spreadsheetml/2009/9/main" objectType="Spin" dx="22" max="30000" page="10" val="0"/>
</file>

<file path=xl/ctrlProps/ctrlProp88.xml><?xml version="1.0" encoding="utf-8"?>
<formControlPr xmlns="http://schemas.microsoft.com/office/spreadsheetml/2009/9/main" objectType="Spin" dx="22" max="30000" page="10" val="0"/>
</file>

<file path=xl/ctrlProps/ctrlProp89.xml><?xml version="1.0" encoding="utf-8"?>
<formControlPr xmlns="http://schemas.microsoft.com/office/spreadsheetml/2009/9/main" objectType="Spin" dx="22" max="30000" page="10" val="0"/>
</file>

<file path=xl/ctrlProps/ctrlProp9.xml><?xml version="1.0" encoding="utf-8"?>
<formControlPr xmlns="http://schemas.microsoft.com/office/spreadsheetml/2009/9/main" objectType="Spin" dx="22" max="30000" page="10" val="0"/>
</file>

<file path=xl/ctrlProps/ctrlProp90.xml><?xml version="1.0" encoding="utf-8"?>
<formControlPr xmlns="http://schemas.microsoft.com/office/spreadsheetml/2009/9/main" objectType="Spin" dx="22" max="30000" page="10" val="0"/>
</file>

<file path=xl/ctrlProps/ctrlProp91.xml><?xml version="1.0" encoding="utf-8"?>
<formControlPr xmlns="http://schemas.microsoft.com/office/spreadsheetml/2009/9/main" objectType="Spin" dx="22" max="30000" page="10" val="0"/>
</file>

<file path=xl/ctrlProps/ctrlProp92.xml><?xml version="1.0" encoding="utf-8"?>
<formControlPr xmlns="http://schemas.microsoft.com/office/spreadsheetml/2009/9/main" objectType="Spin" dx="22" max="30000" page="10" val="0"/>
</file>

<file path=xl/ctrlProps/ctrlProp93.xml><?xml version="1.0" encoding="utf-8"?>
<formControlPr xmlns="http://schemas.microsoft.com/office/spreadsheetml/2009/9/main" objectType="Spin" dx="22" max="30000" page="10" val="0"/>
</file>

<file path=xl/ctrlProps/ctrlProp94.xml><?xml version="1.0" encoding="utf-8"?>
<formControlPr xmlns="http://schemas.microsoft.com/office/spreadsheetml/2009/9/main" objectType="Spin" dx="22" max="30000" page="10" val="0"/>
</file>

<file path=xl/ctrlProps/ctrlProp95.xml><?xml version="1.0" encoding="utf-8"?>
<formControlPr xmlns="http://schemas.microsoft.com/office/spreadsheetml/2009/9/main" objectType="Spin" dx="22" max="30000" page="10" val="0"/>
</file>

<file path=xl/ctrlProps/ctrlProp96.xml><?xml version="1.0" encoding="utf-8"?>
<formControlPr xmlns="http://schemas.microsoft.com/office/spreadsheetml/2009/9/main" objectType="Spin" dx="22" max="30000" page="10" val="0"/>
</file>

<file path=xl/ctrlProps/ctrlProp97.xml><?xml version="1.0" encoding="utf-8"?>
<formControlPr xmlns="http://schemas.microsoft.com/office/spreadsheetml/2009/9/main" objectType="Spin" dx="22" max="30000" page="10" val="0"/>
</file>

<file path=xl/ctrlProps/ctrlProp98.xml><?xml version="1.0" encoding="utf-8"?>
<formControlPr xmlns="http://schemas.microsoft.com/office/spreadsheetml/2009/9/main" objectType="Spin" dx="22" max="30000" page="10" val="0"/>
</file>

<file path=xl/ctrlProps/ctrlProp99.xml><?xml version="1.0" encoding="utf-8"?>
<formControlPr xmlns="http://schemas.microsoft.com/office/spreadsheetml/2009/9/main" objectType="Spin" dx="22" max="3000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19051</xdr:rowOff>
    </xdr:from>
    <xdr:to>
      <xdr:col>61</xdr:col>
      <xdr:colOff>219075</xdr:colOff>
      <xdr:row>90</xdr:row>
      <xdr:rowOff>7621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15176"/>
          <a:ext cx="10487025" cy="83896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</xdr:row>
          <xdr:rowOff>76200</xdr:rowOff>
        </xdr:from>
        <xdr:to>
          <xdr:col>29</xdr:col>
          <xdr:colOff>38100</xdr:colOff>
          <xdr:row>20</xdr:row>
          <xdr:rowOff>0</xdr:rowOff>
        </xdr:to>
        <xdr:sp macro="" textlink="">
          <xdr:nvSpPr>
            <xdr:cNvPr id="4316" name="Spinner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21</xdr:row>
          <xdr:rowOff>76200</xdr:rowOff>
        </xdr:from>
        <xdr:to>
          <xdr:col>29</xdr:col>
          <xdr:colOff>38100</xdr:colOff>
          <xdr:row>22</xdr:row>
          <xdr:rowOff>0</xdr:rowOff>
        </xdr:to>
        <xdr:sp macro="" textlink="">
          <xdr:nvSpPr>
            <xdr:cNvPr id="4363" name="Spinner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</xdr:row>
          <xdr:rowOff>76200</xdr:rowOff>
        </xdr:from>
        <xdr:to>
          <xdr:col>29</xdr:col>
          <xdr:colOff>38100</xdr:colOff>
          <xdr:row>24</xdr:row>
          <xdr:rowOff>0</xdr:rowOff>
        </xdr:to>
        <xdr:sp macro="" textlink="">
          <xdr:nvSpPr>
            <xdr:cNvPr id="4377" name="Spinner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25</xdr:row>
          <xdr:rowOff>76200</xdr:rowOff>
        </xdr:from>
        <xdr:to>
          <xdr:col>29</xdr:col>
          <xdr:colOff>38100</xdr:colOff>
          <xdr:row>26</xdr:row>
          <xdr:rowOff>0</xdr:rowOff>
        </xdr:to>
        <xdr:sp macro="" textlink="">
          <xdr:nvSpPr>
            <xdr:cNvPr id="4394" name="Spinner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27</xdr:row>
          <xdr:rowOff>76200</xdr:rowOff>
        </xdr:from>
        <xdr:to>
          <xdr:col>29</xdr:col>
          <xdr:colOff>38100</xdr:colOff>
          <xdr:row>28</xdr:row>
          <xdr:rowOff>0</xdr:rowOff>
        </xdr:to>
        <xdr:sp macro="" textlink="">
          <xdr:nvSpPr>
            <xdr:cNvPr id="4414" name="Spinner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29</xdr:row>
          <xdr:rowOff>76200</xdr:rowOff>
        </xdr:from>
        <xdr:to>
          <xdr:col>29</xdr:col>
          <xdr:colOff>38100</xdr:colOff>
          <xdr:row>30</xdr:row>
          <xdr:rowOff>0</xdr:rowOff>
        </xdr:to>
        <xdr:sp macro="" textlink="">
          <xdr:nvSpPr>
            <xdr:cNvPr id="4437" name="Spinner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31</xdr:row>
          <xdr:rowOff>76200</xdr:rowOff>
        </xdr:from>
        <xdr:to>
          <xdr:col>29</xdr:col>
          <xdr:colOff>38100</xdr:colOff>
          <xdr:row>32</xdr:row>
          <xdr:rowOff>0</xdr:rowOff>
        </xdr:to>
        <xdr:sp macro="" textlink="">
          <xdr:nvSpPr>
            <xdr:cNvPr id="4463" name="Spinner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</xdr:row>
          <xdr:rowOff>76200</xdr:rowOff>
        </xdr:from>
        <xdr:to>
          <xdr:col>29</xdr:col>
          <xdr:colOff>38100</xdr:colOff>
          <xdr:row>34</xdr:row>
          <xdr:rowOff>0</xdr:rowOff>
        </xdr:to>
        <xdr:sp macro="" textlink="">
          <xdr:nvSpPr>
            <xdr:cNvPr id="4492" name="Spinner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35</xdr:row>
          <xdr:rowOff>76200</xdr:rowOff>
        </xdr:from>
        <xdr:to>
          <xdr:col>29</xdr:col>
          <xdr:colOff>38100</xdr:colOff>
          <xdr:row>36</xdr:row>
          <xdr:rowOff>0</xdr:rowOff>
        </xdr:to>
        <xdr:sp macro="" textlink="">
          <xdr:nvSpPr>
            <xdr:cNvPr id="4524" name="Spinner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18</xdr:col>
      <xdr:colOff>152400</xdr:colOff>
      <xdr:row>9</xdr:row>
      <xdr:rowOff>0</xdr:rowOff>
    </xdr:from>
    <xdr:to>
      <xdr:col>31</xdr:col>
      <xdr:colOff>76200</xdr:colOff>
      <xdr:row>12</xdr:row>
      <xdr:rowOff>66675</xdr:rowOff>
    </xdr:to>
    <xdr:cxnSp macro="">
      <xdr:nvCxnSpPr>
        <xdr:cNvPr id="4538" name="直線矢印コネクタ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CxnSpPr>
          <a:stCxn id="4536" idx="0"/>
        </xdr:cNvCxnSpPr>
      </xdr:nvCxnSpPr>
      <xdr:spPr>
        <a:xfrm flipH="1" flipV="1">
          <a:off x="4810125" y="1228725"/>
          <a:ext cx="1733550" cy="4572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180975</xdr:colOff>
      <xdr:row>8</xdr:row>
      <xdr:rowOff>28575</xdr:rowOff>
    </xdr:from>
    <xdr:to>
      <xdr:col>31</xdr:col>
      <xdr:colOff>76200</xdr:colOff>
      <xdr:row>12</xdr:row>
      <xdr:rowOff>66675</xdr:rowOff>
    </xdr:to>
    <xdr:cxnSp macro="">
      <xdr:nvCxnSpPr>
        <xdr:cNvPr id="4540" name="直線矢印コネクタ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CxnSpPr>
          <a:stCxn id="4536" idx="0"/>
        </xdr:cNvCxnSpPr>
      </xdr:nvCxnSpPr>
      <xdr:spPr>
        <a:xfrm flipH="1" flipV="1">
          <a:off x="5457825" y="1200150"/>
          <a:ext cx="1085850" cy="4857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8</xdr:row>
      <xdr:rowOff>28575</xdr:rowOff>
    </xdr:from>
    <xdr:to>
      <xdr:col>31</xdr:col>
      <xdr:colOff>76200</xdr:colOff>
      <xdr:row>12</xdr:row>
      <xdr:rowOff>66675</xdr:rowOff>
    </xdr:to>
    <xdr:cxnSp macro="">
      <xdr:nvCxnSpPr>
        <xdr:cNvPr id="4542" name="直線矢印コネクタ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CxnSpPr>
          <a:stCxn id="4536" idx="0"/>
        </xdr:cNvCxnSpPr>
      </xdr:nvCxnSpPr>
      <xdr:spPr>
        <a:xfrm flipH="1" flipV="1">
          <a:off x="6010275" y="1200150"/>
          <a:ext cx="533400" cy="4857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4</xdr:row>
      <xdr:rowOff>19050</xdr:rowOff>
    </xdr:from>
    <xdr:to>
      <xdr:col>31</xdr:col>
      <xdr:colOff>76200</xdr:colOff>
      <xdr:row>12</xdr:row>
      <xdr:rowOff>66675</xdr:rowOff>
    </xdr:to>
    <xdr:cxnSp macro="">
      <xdr:nvCxnSpPr>
        <xdr:cNvPr id="4544" name="直線矢印コネクタ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CxnSpPr>
          <a:stCxn id="4536" idx="0"/>
        </xdr:cNvCxnSpPr>
      </xdr:nvCxnSpPr>
      <xdr:spPr>
        <a:xfrm flipH="1" flipV="1">
          <a:off x="5715000" y="714375"/>
          <a:ext cx="828675" cy="9715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1</xdr:row>
      <xdr:rowOff>57151</xdr:rowOff>
    </xdr:from>
    <xdr:to>
      <xdr:col>41</xdr:col>
      <xdr:colOff>76200</xdr:colOff>
      <xdr:row>12</xdr:row>
      <xdr:rowOff>66675</xdr:rowOff>
    </xdr:to>
    <xdr:cxnSp macro="">
      <xdr:nvCxnSpPr>
        <xdr:cNvPr id="4546" name="コネクタ: カギ線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CxnSpPr>
          <a:stCxn id="4536" idx="0"/>
        </xdr:cNvCxnSpPr>
      </xdr:nvCxnSpPr>
      <xdr:spPr>
        <a:xfrm rot="5400000" flipH="1" flipV="1">
          <a:off x="6291263" y="481013"/>
          <a:ext cx="1457324" cy="952500"/>
        </a:xfrm>
        <a:prstGeom prst="bentConnector3">
          <a:avLst>
            <a:gd name="adj1" fmla="val 99673"/>
          </a:avLst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2</xdr:row>
      <xdr:rowOff>104776</xdr:rowOff>
    </xdr:from>
    <xdr:to>
      <xdr:col>42</xdr:col>
      <xdr:colOff>9528</xdr:colOff>
      <xdr:row>12</xdr:row>
      <xdr:rowOff>66675</xdr:rowOff>
    </xdr:to>
    <xdr:cxnSp macro="">
      <xdr:nvCxnSpPr>
        <xdr:cNvPr id="4549" name="コネクタ: カギ線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CxnSpPr>
          <a:stCxn id="4536" idx="0"/>
        </xdr:cNvCxnSpPr>
      </xdr:nvCxnSpPr>
      <xdr:spPr>
        <a:xfrm rot="5400000" flipH="1" flipV="1">
          <a:off x="6419852" y="581024"/>
          <a:ext cx="1228724" cy="981078"/>
        </a:xfrm>
        <a:prstGeom prst="bentConnector3">
          <a:avLst>
            <a:gd name="adj1" fmla="val 99612"/>
          </a:avLst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7</xdr:row>
      <xdr:rowOff>76200</xdr:rowOff>
    </xdr:from>
    <xdr:to>
      <xdr:col>49</xdr:col>
      <xdr:colOff>590550</xdr:colOff>
      <xdr:row>12</xdr:row>
      <xdr:rowOff>66675</xdr:rowOff>
    </xdr:to>
    <xdr:cxnSp macro="">
      <xdr:nvCxnSpPr>
        <xdr:cNvPr id="4552" name="直線矢印コネクタ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CxnSpPr>
          <a:stCxn id="4536" idx="0"/>
        </xdr:cNvCxnSpPr>
      </xdr:nvCxnSpPr>
      <xdr:spPr>
        <a:xfrm flipV="1">
          <a:off x="6543675" y="1162050"/>
          <a:ext cx="2228850" cy="5238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9</xdr:row>
      <xdr:rowOff>76200</xdr:rowOff>
    </xdr:from>
    <xdr:to>
      <xdr:col>50</xdr:col>
      <xdr:colOff>9525</xdr:colOff>
      <xdr:row>12</xdr:row>
      <xdr:rowOff>66675</xdr:rowOff>
    </xdr:to>
    <xdr:cxnSp macro="">
      <xdr:nvCxnSpPr>
        <xdr:cNvPr id="4554" name="直線矢印コネクタ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CxnSpPr>
          <a:stCxn id="4536" idx="0"/>
        </xdr:cNvCxnSpPr>
      </xdr:nvCxnSpPr>
      <xdr:spPr>
        <a:xfrm flipV="1">
          <a:off x="6543675" y="1304925"/>
          <a:ext cx="2247900" cy="3810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76201</xdr:colOff>
      <xdr:row>3</xdr:row>
      <xdr:rowOff>66675</xdr:rowOff>
    </xdr:from>
    <xdr:to>
      <xdr:col>42</xdr:col>
      <xdr:colOff>3</xdr:colOff>
      <xdr:row>12</xdr:row>
      <xdr:rowOff>76201</xdr:rowOff>
    </xdr:to>
    <xdr:cxnSp macro="">
      <xdr:nvCxnSpPr>
        <xdr:cNvPr id="4555" name="コネクタ: カギ線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CxnSpPr/>
      </xdr:nvCxnSpPr>
      <xdr:spPr>
        <a:xfrm rot="5400000" flipH="1" flipV="1">
          <a:off x="6481764" y="661987"/>
          <a:ext cx="1095376" cy="971552"/>
        </a:xfrm>
        <a:prstGeom prst="bentConnector3">
          <a:avLst>
            <a:gd name="adj1" fmla="val 99565"/>
          </a:avLst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76200</xdr:colOff>
      <xdr:row>4</xdr:row>
      <xdr:rowOff>76202</xdr:rowOff>
    </xdr:from>
    <xdr:to>
      <xdr:col>42</xdr:col>
      <xdr:colOff>2</xdr:colOff>
      <xdr:row>12</xdr:row>
      <xdr:rowOff>66675</xdr:rowOff>
    </xdr:to>
    <xdr:cxnSp macro="">
      <xdr:nvCxnSpPr>
        <xdr:cNvPr id="4561" name="コネクタ: カギ線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CxnSpPr>
          <a:stCxn id="4536" idx="0"/>
        </xdr:cNvCxnSpPr>
      </xdr:nvCxnSpPr>
      <xdr:spPr>
        <a:xfrm rot="5400000" flipH="1" flipV="1">
          <a:off x="6572252" y="742950"/>
          <a:ext cx="914398" cy="971552"/>
        </a:xfrm>
        <a:prstGeom prst="bentConnector2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76201</xdr:colOff>
      <xdr:row>5</xdr:row>
      <xdr:rowOff>66672</xdr:rowOff>
    </xdr:from>
    <xdr:to>
      <xdr:col>42</xdr:col>
      <xdr:colOff>9529</xdr:colOff>
      <xdr:row>12</xdr:row>
      <xdr:rowOff>66675</xdr:rowOff>
    </xdr:to>
    <xdr:cxnSp macro="">
      <xdr:nvCxnSpPr>
        <xdr:cNvPr id="4562" name="コネクタ: カギ線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CxnSpPr>
          <a:stCxn id="4536" idx="0"/>
        </xdr:cNvCxnSpPr>
      </xdr:nvCxnSpPr>
      <xdr:spPr>
        <a:xfrm rot="5400000" flipH="1" flipV="1">
          <a:off x="6634163" y="795335"/>
          <a:ext cx="800103" cy="981078"/>
        </a:xfrm>
        <a:prstGeom prst="bentConnector2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13</xdr:row>
      <xdr:rowOff>57150</xdr:rowOff>
    </xdr:from>
    <xdr:to>
      <xdr:col>17</xdr:col>
      <xdr:colOff>323851</xdr:colOff>
      <xdr:row>14</xdr:row>
      <xdr:rowOff>153081</xdr:rowOff>
    </xdr:to>
    <xdr:sp macro="" textlink="">
      <xdr:nvSpPr>
        <xdr:cNvPr id="4565" name="テキスト ボックス 2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1209676" y="1847850"/>
          <a:ext cx="3352800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全てのページの総合計が自動で表示されます。</a:t>
          </a:r>
        </a:p>
      </xdr:txBody>
    </xdr:sp>
    <xdr:clientData/>
  </xdr:twoCellAnchor>
  <xdr:twoCellAnchor>
    <xdr:from>
      <xdr:col>10</xdr:col>
      <xdr:colOff>114300</xdr:colOff>
      <xdr:row>10</xdr:row>
      <xdr:rowOff>0</xdr:rowOff>
    </xdr:from>
    <xdr:to>
      <xdr:col>10</xdr:col>
      <xdr:colOff>114300</xdr:colOff>
      <xdr:row>13</xdr:row>
      <xdr:rowOff>76200</xdr:rowOff>
    </xdr:to>
    <xdr:cxnSp macro="">
      <xdr:nvCxnSpPr>
        <xdr:cNvPr id="4567" name="直線矢印コネクタ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CxnSpPr/>
      </xdr:nvCxnSpPr>
      <xdr:spPr>
        <a:xfrm flipV="1">
          <a:off x="3257550" y="1352550"/>
          <a:ext cx="0" cy="51435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108281</xdr:colOff>
      <xdr:row>19</xdr:row>
      <xdr:rowOff>57150</xdr:rowOff>
    </xdr:from>
    <xdr:to>
      <xdr:col>0</xdr:col>
      <xdr:colOff>467995</xdr:colOff>
      <xdr:row>32</xdr:row>
      <xdr:rowOff>47626</xdr:rowOff>
    </xdr:to>
    <xdr:sp macro="" textlink="">
      <xdr:nvSpPr>
        <xdr:cNvPr id="4568" name="テキスト ボックス 2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108281" y="2876550"/>
          <a:ext cx="359714" cy="22193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元請会社名を入力して下さい</a:t>
          </a:r>
          <a:r>
            <a: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  <xdr:twoCellAnchor>
    <xdr:from>
      <xdr:col>0</xdr:col>
      <xdr:colOff>288138</xdr:colOff>
      <xdr:row>17</xdr:row>
      <xdr:rowOff>9525</xdr:rowOff>
    </xdr:from>
    <xdr:to>
      <xdr:col>0</xdr:col>
      <xdr:colOff>295275</xdr:colOff>
      <xdr:row>19</xdr:row>
      <xdr:rowOff>57150</xdr:rowOff>
    </xdr:to>
    <xdr:cxnSp macro="">
      <xdr:nvCxnSpPr>
        <xdr:cNvPr id="4570" name="直線矢印コネクタ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CxnSpPr>
          <a:stCxn id="4568" idx="0"/>
        </xdr:cNvCxnSpPr>
      </xdr:nvCxnSpPr>
      <xdr:spPr>
        <a:xfrm flipV="1">
          <a:off x="288138" y="2486025"/>
          <a:ext cx="7137" cy="3905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17</xdr:row>
      <xdr:rowOff>0</xdr:rowOff>
    </xdr:from>
    <xdr:to>
      <xdr:col>3</xdr:col>
      <xdr:colOff>123825</xdr:colOff>
      <xdr:row>24</xdr:row>
      <xdr:rowOff>9525</xdr:rowOff>
    </xdr:to>
    <xdr:cxnSp macro="">
      <xdr:nvCxnSpPr>
        <xdr:cNvPr id="4573" name="直線矢印コネクタ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CxnSpPr/>
      </xdr:nvCxnSpPr>
      <xdr:spPr>
        <a:xfrm flipH="1" flipV="1">
          <a:off x="1123950" y="2476500"/>
          <a:ext cx="9525" cy="12096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34</xdr:row>
      <xdr:rowOff>0</xdr:rowOff>
    </xdr:from>
    <xdr:to>
      <xdr:col>14</xdr:col>
      <xdr:colOff>114300</xdr:colOff>
      <xdr:row>35</xdr:row>
      <xdr:rowOff>95931</xdr:rowOff>
    </xdr:to>
    <xdr:sp macro="" textlink="">
      <xdr:nvSpPr>
        <xdr:cNvPr id="4574" name="テキスト ボックス 2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19050" y="5391150"/>
          <a:ext cx="3771900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作業した日付を</a:t>
          </a:r>
          <a:r>
            <a:rPr lang="ja-JP" altLang="en-US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開始日から終了日まで</a:t>
          </a:r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入力して下さい。</a:t>
          </a:r>
        </a:p>
      </xdr:txBody>
    </xdr:sp>
    <xdr:clientData/>
  </xdr:twoCellAnchor>
  <xdr:twoCellAnchor>
    <xdr:from>
      <xdr:col>5</xdr:col>
      <xdr:colOff>76200</xdr:colOff>
      <xdr:row>17</xdr:row>
      <xdr:rowOff>47625</xdr:rowOff>
    </xdr:from>
    <xdr:to>
      <xdr:col>5</xdr:col>
      <xdr:colOff>228600</xdr:colOff>
      <xdr:row>34</xdr:row>
      <xdr:rowOff>0</xdr:rowOff>
    </xdr:to>
    <xdr:cxnSp macro="">
      <xdr:nvCxnSpPr>
        <xdr:cNvPr id="4576" name="直線矢印コネクタ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CxnSpPr>
          <a:stCxn id="4574" idx="0"/>
        </xdr:cNvCxnSpPr>
      </xdr:nvCxnSpPr>
      <xdr:spPr>
        <a:xfrm flipV="1">
          <a:off x="1905000" y="2524125"/>
          <a:ext cx="152400" cy="28670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323849</xdr:colOff>
      <xdr:row>29</xdr:row>
      <xdr:rowOff>66675</xdr:rowOff>
    </xdr:from>
    <xdr:to>
      <xdr:col>21</xdr:col>
      <xdr:colOff>200025</xdr:colOff>
      <xdr:row>30</xdr:row>
      <xdr:rowOff>162606</xdr:rowOff>
    </xdr:to>
    <xdr:sp macro="" textlink="">
      <xdr:nvSpPr>
        <xdr:cNvPr id="4578" name="テキスト ボックス 2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2152649" y="4600575"/>
          <a:ext cx="332422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作業内容、経費等の請求内容を入力して下さい。</a:t>
          </a:r>
        </a:p>
      </xdr:txBody>
    </xdr:sp>
    <xdr:clientData/>
  </xdr:twoCellAnchor>
  <xdr:twoCellAnchor>
    <xdr:from>
      <xdr:col>8</xdr:col>
      <xdr:colOff>47625</xdr:colOff>
      <xdr:row>17</xdr:row>
      <xdr:rowOff>38100</xdr:rowOff>
    </xdr:from>
    <xdr:to>
      <xdr:col>15</xdr:col>
      <xdr:colOff>4762</xdr:colOff>
      <xdr:row>29</xdr:row>
      <xdr:rowOff>66675</xdr:rowOff>
    </xdr:to>
    <xdr:cxnSp macro="">
      <xdr:nvCxnSpPr>
        <xdr:cNvPr id="4580" name="直線矢印コネクタ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CxnSpPr>
          <a:stCxn id="4578" idx="0"/>
        </xdr:cNvCxnSpPr>
      </xdr:nvCxnSpPr>
      <xdr:spPr>
        <a:xfrm flipH="1" flipV="1">
          <a:off x="2924175" y="2514600"/>
          <a:ext cx="890587" cy="20859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21</xdr:row>
      <xdr:rowOff>161926</xdr:rowOff>
    </xdr:from>
    <xdr:to>
      <xdr:col>14</xdr:col>
      <xdr:colOff>104775</xdr:colOff>
      <xdr:row>26</xdr:row>
      <xdr:rowOff>28576</xdr:rowOff>
    </xdr:to>
    <xdr:sp macro="" textlink="">
      <xdr:nvSpPr>
        <xdr:cNvPr id="4571" name="テキスト ボックス 2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533400" y="3324226"/>
          <a:ext cx="3248025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/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現場名を入力して下さい。</a:t>
          </a:r>
        </a:p>
        <a:p>
          <a:pPr algn="just"/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その際なるべく元請会社の呼称を使用して下さい。</a:t>
          </a:r>
        </a:p>
        <a:p>
          <a:pPr algn="just"/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（地名のみは不可。）</a:t>
          </a:r>
        </a:p>
      </xdr:txBody>
    </xdr:sp>
    <xdr:clientData/>
  </xdr:twoCellAnchor>
  <xdr:twoCellAnchor>
    <xdr:from>
      <xdr:col>15</xdr:col>
      <xdr:colOff>114299</xdr:colOff>
      <xdr:row>32</xdr:row>
      <xdr:rowOff>9525</xdr:rowOff>
    </xdr:from>
    <xdr:to>
      <xdr:col>44</xdr:col>
      <xdr:colOff>9525</xdr:colOff>
      <xdr:row>37</xdr:row>
      <xdr:rowOff>0</xdr:rowOff>
    </xdr:to>
    <xdr:sp macro="" textlink="">
      <xdr:nvSpPr>
        <xdr:cNvPr id="4581" name="テキスト ボックス 2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3924299" y="5057775"/>
          <a:ext cx="3790951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ＭＳ Ｐゴシック 本文"/>
              <a:ea typeface="ＭＳ 明朝" panose="02020609040205080304" pitchFamily="17" charset="-128"/>
              <a:cs typeface="Times New Roman" panose="02020603050405020304" pitchFamily="18" charset="0"/>
            </a:rPr>
            <a:t>数量、単位、単価等を必要に応じて入力して下さい。</a:t>
          </a:r>
        </a:p>
        <a:p>
          <a:pPr algn="just"/>
          <a:r>
            <a:rPr lang="ja-JP" sz="1050" kern="100">
              <a:solidFill>
                <a:srgbClr val="FF0000"/>
              </a:solidFill>
              <a:effectLst/>
              <a:latin typeface="ＭＳ Ｐゴシック 本文"/>
              <a:ea typeface="ＭＳ 明朝" panose="02020609040205080304" pitchFamily="17" charset="-128"/>
              <a:cs typeface="Times New Roman" panose="02020603050405020304" pitchFamily="18" charset="0"/>
            </a:rPr>
            <a:t>なお、数量は小数にも対応していますが小数点以下が０の場合、整数で表示されます。</a:t>
          </a:r>
        </a:p>
      </xdr:txBody>
    </xdr:sp>
    <xdr:clientData/>
  </xdr:twoCellAnchor>
  <xdr:twoCellAnchor>
    <xdr:from>
      <xdr:col>16</xdr:col>
      <xdr:colOff>66675</xdr:colOff>
      <xdr:row>14</xdr:row>
      <xdr:rowOff>85725</xdr:rowOff>
    </xdr:from>
    <xdr:to>
      <xdr:col>24</xdr:col>
      <xdr:colOff>28575</xdr:colOff>
      <xdr:row>17</xdr:row>
      <xdr:rowOff>76200</xdr:rowOff>
    </xdr:to>
    <xdr:sp macro="" textlink="">
      <xdr:nvSpPr>
        <xdr:cNvPr id="4584" name="楕円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/>
      </xdr:nvSpPr>
      <xdr:spPr>
        <a:xfrm>
          <a:off x="4114800" y="2047875"/>
          <a:ext cx="1714500" cy="50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204788</xdr:colOff>
      <xdr:row>17</xdr:row>
      <xdr:rowOff>9525</xdr:rowOff>
    </xdr:from>
    <xdr:to>
      <xdr:col>27</xdr:col>
      <xdr:colOff>38100</xdr:colOff>
      <xdr:row>21</xdr:row>
      <xdr:rowOff>133350</xdr:rowOff>
    </xdr:to>
    <xdr:cxnSp macro="">
      <xdr:nvCxnSpPr>
        <xdr:cNvPr id="4591" name="直線矢印コネクタ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CxnSpPr>
          <a:stCxn id="4587" idx="0"/>
        </xdr:cNvCxnSpPr>
      </xdr:nvCxnSpPr>
      <xdr:spPr>
        <a:xfrm flipV="1">
          <a:off x="5481638" y="2486025"/>
          <a:ext cx="642937" cy="8096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85725</xdr:colOff>
      <xdr:row>25</xdr:row>
      <xdr:rowOff>19050</xdr:rowOff>
    </xdr:from>
    <xdr:to>
      <xdr:col>46</xdr:col>
      <xdr:colOff>28575</xdr:colOff>
      <xdr:row>31</xdr:row>
      <xdr:rowOff>9525</xdr:rowOff>
    </xdr:to>
    <xdr:sp macro="" textlink="">
      <xdr:nvSpPr>
        <xdr:cNvPr id="4592" name="テキスト ボックス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6076950" y="3867150"/>
          <a:ext cx="1847850" cy="1019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消費税率をボタンを使って選択してください。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１０、内税、０を選択できます。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（０は免税業者と海外取引以外使う事は無いはずです。）</a:t>
          </a:r>
          <a:endParaRPr kumimoji="1" lang="en-US" altLang="ja-JP" sz="1000">
            <a:solidFill>
              <a:srgbClr val="FF0000"/>
            </a:solidFill>
          </a:endParaRPr>
        </a:p>
      </xdr:txBody>
    </xdr:sp>
    <xdr:clientData/>
  </xdr:twoCellAnchor>
  <xdr:twoCellAnchor>
    <xdr:from>
      <xdr:col>36</xdr:col>
      <xdr:colOff>9525</xdr:colOff>
      <xdr:row>17</xdr:row>
      <xdr:rowOff>0</xdr:rowOff>
    </xdr:from>
    <xdr:to>
      <xdr:col>36</xdr:col>
      <xdr:colOff>57150</xdr:colOff>
      <xdr:row>25</xdr:row>
      <xdr:rowOff>9525</xdr:rowOff>
    </xdr:to>
    <xdr:cxnSp macro="">
      <xdr:nvCxnSpPr>
        <xdr:cNvPr id="4594" name="直線矢印コネクタ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CxnSpPr/>
      </xdr:nvCxnSpPr>
      <xdr:spPr>
        <a:xfrm flipH="1" flipV="1">
          <a:off x="6953250" y="2476500"/>
          <a:ext cx="47625" cy="138112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76200</xdr:colOff>
      <xdr:row>15</xdr:row>
      <xdr:rowOff>66675</xdr:rowOff>
    </xdr:from>
    <xdr:to>
      <xdr:col>61</xdr:col>
      <xdr:colOff>19051</xdr:colOff>
      <xdr:row>17</xdr:row>
      <xdr:rowOff>76200</xdr:rowOff>
    </xdr:to>
    <xdr:sp macro="" textlink="">
      <xdr:nvSpPr>
        <xdr:cNvPr id="4595" name="四角形: 角を丸くする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/>
      </xdr:nvSpPr>
      <xdr:spPr>
        <a:xfrm>
          <a:off x="7305675" y="2200275"/>
          <a:ext cx="2981326" cy="3524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47626</xdr:colOff>
      <xdr:row>25</xdr:row>
      <xdr:rowOff>38100</xdr:rowOff>
    </xdr:from>
    <xdr:to>
      <xdr:col>60</xdr:col>
      <xdr:colOff>57151</xdr:colOff>
      <xdr:row>29</xdr:row>
      <xdr:rowOff>38100</xdr:rowOff>
    </xdr:to>
    <xdr:sp macro="" textlink="">
      <xdr:nvSpPr>
        <xdr:cNvPr id="4596" name="テキスト ボックス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7943851" y="3886200"/>
          <a:ext cx="22860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FF0000"/>
              </a:solidFill>
            </a:rPr>
            <a:t>税率をボタンで選択すると工事価格、消費税、合計金額が自動的に表示されます。</a:t>
          </a:r>
        </a:p>
      </xdr:txBody>
    </xdr:sp>
    <xdr:clientData/>
  </xdr:twoCellAnchor>
  <xdr:twoCellAnchor>
    <xdr:from>
      <xdr:col>50</xdr:col>
      <xdr:colOff>14288</xdr:colOff>
      <xdr:row>17</xdr:row>
      <xdr:rowOff>76200</xdr:rowOff>
    </xdr:from>
    <xdr:to>
      <xdr:col>51</xdr:col>
      <xdr:colOff>104776</xdr:colOff>
      <xdr:row>25</xdr:row>
      <xdr:rowOff>38100</xdr:rowOff>
    </xdr:to>
    <xdr:cxnSp macro="">
      <xdr:nvCxnSpPr>
        <xdr:cNvPr id="4598" name="直線矢印コネクタ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CxnSpPr>
          <a:stCxn id="4596" idx="0"/>
          <a:endCxn id="4595" idx="2"/>
        </xdr:cNvCxnSpPr>
      </xdr:nvCxnSpPr>
      <xdr:spPr>
        <a:xfrm flipH="1" flipV="1">
          <a:off x="8796338" y="2552700"/>
          <a:ext cx="290513" cy="13335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84536</xdr:colOff>
      <xdr:row>7</xdr:row>
      <xdr:rowOff>19050</xdr:rowOff>
    </xdr:from>
    <xdr:to>
      <xdr:col>61</xdr:col>
      <xdr:colOff>340664</xdr:colOff>
      <xdr:row>23</xdr:row>
      <xdr:rowOff>142876</xdr:rowOff>
    </xdr:to>
    <xdr:sp macro="" textlink="">
      <xdr:nvSpPr>
        <xdr:cNvPr id="4604" name="テキスト ボックス 2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10257236" y="1104900"/>
          <a:ext cx="351378" cy="2543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>
          <a:spAutoFit/>
        </a:bodyPr>
        <a:lstStyle/>
        <a:p>
          <a:pPr algn="just"/>
          <a:r>
            <a:rPr lang="ja-JP" alt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インボイス登録番号</a:t>
          </a:r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を入力して下さい</a:t>
          </a:r>
          <a:r>
            <a:rPr lang="ja-JP" sz="10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。</a:t>
          </a:r>
        </a:p>
      </xdr:txBody>
    </xdr:sp>
    <xdr:clientData/>
  </xdr:twoCellAnchor>
  <xdr:twoCellAnchor>
    <xdr:from>
      <xdr:col>57</xdr:col>
      <xdr:colOff>9525</xdr:colOff>
      <xdr:row>1</xdr:row>
      <xdr:rowOff>9525</xdr:rowOff>
    </xdr:from>
    <xdr:to>
      <xdr:col>61</xdr:col>
      <xdr:colOff>160807</xdr:colOff>
      <xdr:row>7</xdr:row>
      <xdr:rowOff>9525</xdr:rowOff>
    </xdr:to>
    <xdr:cxnSp macro="">
      <xdr:nvCxnSpPr>
        <xdr:cNvPr id="4606" name="直線矢印コネクタ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CxnSpPr/>
      </xdr:nvCxnSpPr>
      <xdr:spPr>
        <a:xfrm flipH="1" flipV="1">
          <a:off x="9896475" y="180975"/>
          <a:ext cx="532282" cy="9144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12</xdr:row>
      <xdr:rowOff>66675</xdr:rowOff>
    </xdr:from>
    <xdr:to>
      <xdr:col>49</xdr:col>
      <xdr:colOff>180975</xdr:colOff>
      <xdr:row>14</xdr:row>
      <xdr:rowOff>166204</xdr:rowOff>
    </xdr:to>
    <xdr:sp macro="" textlink="">
      <xdr:nvSpPr>
        <xdr:cNvPr id="4536" name="テキスト ボックス 2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>
          <a:spLocks noChangeArrowheads="1"/>
        </xdr:cNvSpPr>
      </xdr:nvSpPr>
      <xdr:spPr bwMode="auto">
        <a:xfrm>
          <a:off x="4724400" y="1685925"/>
          <a:ext cx="3638550" cy="4424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基本情報を入力してください</a:t>
          </a:r>
        </a:p>
        <a:p>
          <a:pPr algn="just"/>
          <a:r>
            <a:rPr 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</a:t>
          </a:r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枚目に入力すれば</a:t>
          </a:r>
          <a:r>
            <a:rPr lang="en-US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</a:t>
          </a:r>
          <a:r>
            <a:rPr lang="ja-JP" sz="100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枚目以降は自動的に表示されます。</a:t>
          </a:r>
        </a:p>
      </xdr:txBody>
    </xdr:sp>
    <xdr:clientData/>
  </xdr:twoCellAnchor>
  <xdr:twoCellAnchor>
    <xdr:from>
      <xdr:col>19</xdr:col>
      <xdr:colOff>152400</xdr:colOff>
      <xdr:row>17</xdr:row>
      <xdr:rowOff>76200</xdr:rowOff>
    </xdr:from>
    <xdr:to>
      <xdr:col>24</xdr:col>
      <xdr:colOff>19050</xdr:colOff>
      <xdr:row>32</xdr:row>
      <xdr:rowOff>9525</xdr:rowOff>
    </xdr:to>
    <xdr:cxnSp macro="">
      <xdr:nvCxnSpPr>
        <xdr:cNvPr id="4583" name="直線矢印コネクタ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CxnSpPr>
          <a:stCxn id="4581" idx="0"/>
          <a:endCxn id="4584" idx="4"/>
        </xdr:cNvCxnSpPr>
      </xdr:nvCxnSpPr>
      <xdr:spPr>
        <a:xfrm flipH="1" flipV="1">
          <a:off x="4972050" y="2552700"/>
          <a:ext cx="847725" cy="2505075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276225</xdr:colOff>
      <xdr:row>21</xdr:row>
      <xdr:rowOff>133350</xdr:rowOff>
    </xdr:from>
    <xdr:to>
      <xdr:col>30</xdr:col>
      <xdr:colOff>76200</xdr:colOff>
      <xdr:row>23</xdr:row>
      <xdr:rowOff>57831</xdr:rowOff>
    </xdr:to>
    <xdr:sp macro="" textlink="">
      <xdr:nvSpPr>
        <xdr:cNvPr id="4587" name="テキスト ボックス 2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4514850" y="3295650"/>
          <a:ext cx="193357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請求金額を入力して下さい。</a:t>
          </a:r>
        </a:p>
      </xdr:txBody>
    </xdr:sp>
    <xdr:clientData/>
  </xdr:twoCellAnchor>
  <xdr:twoCellAnchor>
    <xdr:from>
      <xdr:col>1</xdr:col>
      <xdr:colOff>142875</xdr:colOff>
      <xdr:row>1</xdr:row>
      <xdr:rowOff>66675</xdr:rowOff>
    </xdr:from>
    <xdr:to>
      <xdr:col>9</xdr:col>
      <xdr:colOff>38100</xdr:colOff>
      <xdr:row>2</xdr:row>
      <xdr:rowOff>153081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28675" y="238125"/>
          <a:ext cx="221932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ページ</a:t>
          </a:r>
          <a:r>
            <a:rPr lang="ja-JP" altLang="en-US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数は</a:t>
          </a:r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自動で表示されます。</a:t>
          </a:r>
        </a:p>
      </xdr:txBody>
    </xdr:sp>
    <xdr:clientData/>
  </xdr:twoCellAnchor>
  <xdr:twoCellAnchor>
    <xdr:from>
      <xdr:col>3</xdr:col>
      <xdr:colOff>19050</xdr:colOff>
      <xdr:row>2</xdr:row>
      <xdr:rowOff>153081</xdr:rowOff>
    </xdr:from>
    <xdr:to>
      <xdr:col>5</xdr:col>
      <xdr:colOff>109538</xdr:colOff>
      <xdr:row>5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stCxn id="3" idx="2"/>
        </xdr:cNvCxnSpPr>
      </xdr:nvCxnSpPr>
      <xdr:spPr>
        <a:xfrm flipH="1">
          <a:off x="1019175" y="505506"/>
          <a:ext cx="919163" cy="31364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42</xdr:row>
      <xdr:rowOff>42596</xdr:rowOff>
    </xdr:from>
    <xdr:to>
      <xdr:col>20</xdr:col>
      <xdr:colOff>38100</xdr:colOff>
      <xdr:row>43</xdr:row>
      <xdr:rowOff>138527</xdr:rowOff>
    </xdr:to>
    <xdr:sp macro="" textlink="">
      <xdr:nvSpPr>
        <xdr:cNvPr id="9" name="テキスト ボックス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905250" y="7310171"/>
          <a:ext cx="115252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①最初のページ</a:t>
          </a:r>
        </a:p>
      </xdr:txBody>
    </xdr:sp>
    <xdr:clientData/>
  </xdr:twoCellAnchor>
  <xdr:twoCellAnchor>
    <xdr:from>
      <xdr:col>6</xdr:col>
      <xdr:colOff>104775</xdr:colOff>
      <xdr:row>43</xdr:row>
      <xdr:rowOff>138527</xdr:rowOff>
    </xdr:from>
    <xdr:to>
      <xdr:col>17</xdr:col>
      <xdr:colOff>242888</xdr:colOff>
      <xdr:row>60</xdr:row>
      <xdr:rowOff>13386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stCxn id="9" idx="2"/>
        </xdr:cNvCxnSpPr>
      </xdr:nvCxnSpPr>
      <xdr:spPr>
        <a:xfrm flipH="1">
          <a:off x="2486025" y="7577552"/>
          <a:ext cx="1995488" cy="2789509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332740</xdr:colOff>
      <xdr:row>44</xdr:row>
      <xdr:rowOff>156896</xdr:rowOff>
    </xdr:from>
    <xdr:to>
      <xdr:col>23</xdr:col>
      <xdr:colOff>18415</xdr:colOff>
      <xdr:row>46</xdr:row>
      <xdr:rowOff>81377</xdr:rowOff>
    </xdr:to>
    <xdr:sp macro="" textlink="">
      <xdr:nvSpPr>
        <xdr:cNvPr id="11" name="テキスト ボックス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571365" y="7767371"/>
          <a:ext cx="115252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②最後のページ</a:t>
          </a:r>
        </a:p>
      </xdr:txBody>
    </xdr:sp>
    <xdr:clientData/>
  </xdr:twoCellAnchor>
  <xdr:twoCellAnchor>
    <xdr:from>
      <xdr:col>11</xdr:col>
      <xdr:colOff>76200</xdr:colOff>
      <xdr:row>46</xdr:row>
      <xdr:rowOff>81377</xdr:rowOff>
    </xdr:from>
    <xdr:to>
      <xdr:col>20</xdr:col>
      <xdr:colOff>127953</xdr:colOff>
      <xdr:row>60</xdr:row>
      <xdr:rowOff>14021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11" idx="2"/>
        </xdr:cNvCxnSpPr>
      </xdr:nvCxnSpPr>
      <xdr:spPr>
        <a:xfrm flipH="1">
          <a:off x="3352800" y="8034752"/>
          <a:ext cx="1794828" cy="2332944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404813</xdr:colOff>
      <xdr:row>42</xdr:row>
      <xdr:rowOff>19051</xdr:rowOff>
    </xdr:from>
    <xdr:to>
      <xdr:col>12</xdr:col>
      <xdr:colOff>76200</xdr:colOff>
      <xdr:row>73</xdr:row>
      <xdr:rowOff>95250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2" idx="2"/>
        </xdr:cNvCxnSpPr>
      </xdr:nvCxnSpPr>
      <xdr:spPr>
        <a:xfrm>
          <a:off x="2233613" y="7286626"/>
          <a:ext cx="1252537" cy="539114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47625</xdr:colOff>
      <xdr:row>47</xdr:row>
      <xdr:rowOff>118161</xdr:rowOff>
    </xdr:from>
    <xdr:to>
      <xdr:col>49</xdr:col>
      <xdr:colOff>276225</xdr:colOff>
      <xdr:row>49</xdr:row>
      <xdr:rowOff>42642</xdr:rowOff>
    </xdr:to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324475" y="8242986"/>
          <a:ext cx="3133725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/>
          <a:r>
            <a:rPr lang="ja-JP" sz="1050" kern="100">
              <a:solidFill>
                <a:srgbClr val="FF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印刷するページを指定したら印刷ボタンを押す。</a:t>
          </a:r>
        </a:p>
      </xdr:txBody>
    </xdr:sp>
    <xdr:clientData/>
  </xdr:twoCellAnchor>
  <xdr:twoCellAnchor>
    <xdr:from>
      <xdr:col>5</xdr:col>
      <xdr:colOff>20320</xdr:colOff>
      <xdr:row>47</xdr:row>
      <xdr:rowOff>137846</xdr:rowOff>
    </xdr:from>
    <xdr:to>
      <xdr:col>21</xdr:col>
      <xdr:colOff>47625</xdr:colOff>
      <xdr:row>48</xdr:row>
      <xdr:rowOff>80402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15" idx="1"/>
        </xdr:cNvCxnSpPr>
      </xdr:nvCxnSpPr>
      <xdr:spPr>
        <a:xfrm flipH="1" flipV="1">
          <a:off x="1849120" y="8262671"/>
          <a:ext cx="3475355" cy="11400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404813</xdr:colOff>
      <xdr:row>42</xdr:row>
      <xdr:rowOff>19051</xdr:rowOff>
    </xdr:from>
    <xdr:to>
      <xdr:col>5</xdr:col>
      <xdr:colOff>476250</xdr:colOff>
      <xdr:row>71</xdr:row>
      <xdr:rowOff>104775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2" idx="2"/>
        </xdr:cNvCxnSpPr>
      </xdr:nvCxnSpPr>
      <xdr:spPr>
        <a:xfrm>
          <a:off x="2233613" y="7286626"/>
          <a:ext cx="71437" cy="505777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19050</xdr:colOff>
      <xdr:row>34</xdr:row>
      <xdr:rowOff>28575</xdr:rowOff>
    </xdr:from>
    <xdr:to>
      <xdr:col>50</xdr:col>
      <xdr:colOff>180975</xdr:colOff>
      <xdr:row>40</xdr:row>
      <xdr:rowOff>342900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105775" y="5419725"/>
          <a:ext cx="857250" cy="1638300"/>
          <a:chOff x="8343900" y="5943600"/>
          <a:chExt cx="857250" cy="1638300"/>
        </a:xfrm>
      </xdr:grpSpPr>
      <xdr:sp macro="" textlink="">
        <xdr:nvSpPr>
          <xdr:cNvPr id="23" name="矢印: 下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8343900" y="5943600"/>
            <a:ext cx="857250" cy="1638300"/>
          </a:xfrm>
          <a:prstGeom prst="downArrow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8591549" y="5991225"/>
            <a:ext cx="371475" cy="12763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eaVert" wrap="square" rtlCol="0" anchor="ctr" anchorCtr="1"/>
          <a:lstStyle/>
          <a:p>
            <a:r>
              <a:rPr kumimoji="1" lang="ja-JP" altLang="en-US" sz="1100">
                <a:solidFill>
                  <a:srgbClr val="FF0000"/>
                </a:solidFill>
              </a:rPr>
              <a:t>下に続きます。</a:t>
            </a:r>
          </a:p>
        </xdr:txBody>
      </xdr:sp>
    </xdr:grpSp>
    <xdr:clientData/>
  </xdr:twoCellAnchor>
  <xdr:twoCellAnchor>
    <xdr:from>
      <xdr:col>0</xdr:col>
      <xdr:colOff>114300</xdr:colOff>
      <xdr:row>39</xdr:row>
      <xdr:rowOff>19050</xdr:rowOff>
    </xdr:from>
    <xdr:to>
      <xdr:col>17</xdr:col>
      <xdr:colOff>114300</xdr:colOff>
      <xdr:row>42</xdr:row>
      <xdr:rowOff>19051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300" y="6610350"/>
          <a:ext cx="4238625" cy="6762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印刷用シートは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、余白設定をして下さい。</a:t>
          </a:r>
          <a:b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上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1.2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左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1.9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右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0.3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ヘッダー、フッターは供に</a:t>
          </a:r>
          <a:r>
            <a:rPr lang="en-US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ja-JP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lang="en-US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請求書は当社で機械処理をするので縮小印刷はしないで下さい。</a:t>
          </a:r>
          <a:endParaRPr lang="en-US" altLang="ja-JP" sz="10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</xdr:row>
          <xdr:rowOff>76200</xdr:rowOff>
        </xdr:from>
        <xdr:to>
          <xdr:col>29</xdr:col>
          <xdr:colOff>38100</xdr:colOff>
          <xdr:row>20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21</xdr:row>
          <xdr:rowOff>76200</xdr:rowOff>
        </xdr:from>
        <xdr:to>
          <xdr:col>29</xdr:col>
          <xdr:colOff>38100</xdr:colOff>
          <xdr:row>22</xdr:row>
          <xdr:rowOff>0</xdr:rowOff>
        </xdr:to>
        <xdr:sp macro="" textlink="">
          <xdr:nvSpPr>
            <xdr:cNvPr id="1079" name="Spinner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</xdr:row>
          <xdr:rowOff>76200</xdr:rowOff>
        </xdr:from>
        <xdr:to>
          <xdr:col>29</xdr:col>
          <xdr:colOff>38100</xdr:colOff>
          <xdr:row>24</xdr:row>
          <xdr:rowOff>0</xdr:rowOff>
        </xdr:to>
        <xdr:sp macro="" textlink="">
          <xdr:nvSpPr>
            <xdr:cNvPr id="1093" name="Spinner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25</xdr:row>
          <xdr:rowOff>76200</xdr:rowOff>
        </xdr:from>
        <xdr:to>
          <xdr:col>29</xdr:col>
          <xdr:colOff>38100</xdr:colOff>
          <xdr:row>26</xdr:row>
          <xdr:rowOff>0</xdr:rowOff>
        </xdr:to>
        <xdr:sp macro="" textlink="">
          <xdr:nvSpPr>
            <xdr:cNvPr id="1110" name="Spinner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1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27</xdr:row>
          <xdr:rowOff>76200</xdr:rowOff>
        </xdr:from>
        <xdr:to>
          <xdr:col>29</xdr:col>
          <xdr:colOff>38100</xdr:colOff>
          <xdr:row>28</xdr:row>
          <xdr:rowOff>0</xdr:rowOff>
        </xdr:to>
        <xdr:sp macro="" textlink="">
          <xdr:nvSpPr>
            <xdr:cNvPr id="1130" name="Spinner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1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29</xdr:row>
          <xdr:rowOff>76200</xdr:rowOff>
        </xdr:from>
        <xdr:to>
          <xdr:col>29</xdr:col>
          <xdr:colOff>38100</xdr:colOff>
          <xdr:row>30</xdr:row>
          <xdr:rowOff>0</xdr:rowOff>
        </xdr:to>
        <xdr:sp macro="" textlink="">
          <xdr:nvSpPr>
            <xdr:cNvPr id="1153" name="Spinner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1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31</xdr:row>
          <xdr:rowOff>76200</xdr:rowOff>
        </xdr:from>
        <xdr:to>
          <xdr:col>29</xdr:col>
          <xdr:colOff>38100</xdr:colOff>
          <xdr:row>32</xdr:row>
          <xdr:rowOff>0</xdr:rowOff>
        </xdr:to>
        <xdr:sp macro="" textlink="">
          <xdr:nvSpPr>
            <xdr:cNvPr id="1179" name="Spinner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1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</xdr:row>
          <xdr:rowOff>76200</xdr:rowOff>
        </xdr:from>
        <xdr:to>
          <xdr:col>29</xdr:col>
          <xdr:colOff>38100</xdr:colOff>
          <xdr:row>34</xdr:row>
          <xdr:rowOff>0</xdr:rowOff>
        </xdr:to>
        <xdr:sp macro="" textlink="">
          <xdr:nvSpPr>
            <xdr:cNvPr id="1208" name="Spinner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1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35</xdr:row>
          <xdr:rowOff>76200</xdr:rowOff>
        </xdr:from>
        <xdr:to>
          <xdr:col>29</xdr:col>
          <xdr:colOff>38100</xdr:colOff>
          <xdr:row>36</xdr:row>
          <xdr:rowOff>0</xdr:rowOff>
        </xdr:to>
        <xdr:sp macro="" textlink="">
          <xdr:nvSpPr>
            <xdr:cNvPr id="1240" name="Spinner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1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62</xdr:row>
          <xdr:rowOff>76200</xdr:rowOff>
        </xdr:from>
        <xdr:to>
          <xdr:col>29</xdr:col>
          <xdr:colOff>38100</xdr:colOff>
          <xdr:row>63</xdr:row>
          <xdr:rowOff>0</xdr:rowOff>
        </xdr:to>
        <xdr:sp macro="" textlink="">
          <xdr:nvSpPr>
            <xdr:cNvPr id="1242" name="Spinner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1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64</xdr:row>
          <xdr:rowOff>76200</xdr:rowOff>
        </xdr:from>
        <xdr:to>
          <xdr:col>29</xdr:col>
          <xdr:colOff>38100</xdr:colOff>
          <xdr:row>65</xdr:row>
          <xdr:rowOff>0</xdr:rowOff>
        </xdr:to>
        <xdr:sp macro="" textlink="">
          <xdr:nvSpPr>
            <xdr:cNvPr id="1243" name="Spinner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1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66</xdr:row>
          <xdr:rowOff>76200</xdr:rowOff>
        </xdr:from>
        <xdr:to>
          <xdr:col>29</xdr:col>
          <xdr:colOff>38100</xdr:colOff>
          <xdr:row>67</xdr:row>
          <xdr:rowOff>0</xdr:rowOff>
        </xdr:to>
        <xdr:sp macro="" textlink="">
          <xdr:nvSpPr>
            <xdr:cNvPr id="1244" name="Spinner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1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68</xdr:row>
          <xdr:rowOff>76200</xdr:rowOff>
        </xdr:from>
        <xdr:to>
          <xdr:col>29</xdr:col>
          <xdr:colOff>38100</xdr:colOff>
          <xdr:row>69</xdr:row>
          <xdr:rowOff>0</xdr:rowOff>
        </xdr:to>
        <xdr:sp macro="" textlink="">
          <xdr:nvSpPr>
            <xdr:cNvPr id="1245" name="Spinner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1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70</xdr:row>
          <xdr:rowOff>76200</xdr:rowOff>
        </xdr:from>
        <xdr:to>
          <xdr:col>29</xdr:col>
          <xdr:colOff>38100</xdr:colOff>
          <xdr:row>71</xdr:row>
          <xdr:rowOff>0</xdr:rowOff>
        </xdr:to>
        <xdr:sp macro="" textlink="">
          <xdr:nvSpPr>
            <xdr:cNvPr id="1246" name="Spinner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1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72</xdr:row>
          <xdr:rowOff>76200</xdr:rowOff>
        </xdr:from>
        <xdr:to>
          <xdr:col>29</xdr:col>
          <xdr:colOff>38100</xdr:colOff>
          <xdr:row>73</xdr:row>
          <xdr:rowOff>0</xdr:rowOff>
        </xdr:to>
        <xdr:sp macro="" textlink="">
          <xdr:nvSpPr>
            <xdr:cNvPr id="1247" name="Spinner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1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74</xdr:row>
          <xdr:rowOff>76200</xdr:rowOff>
        </xdr:from>
        <xdr:to>
          <xdr:col>29</xdr:col>
          <xdr:colOff>38100</xdr:colOff>
          <xdr:row>75</xdr:row>
          <xdr:rowOff>0</xdr:rowOff>
        </xdr:to>
        <xdr:sp macro="" textlink="">
          <xdr:nvSpPr>
            <xdr:cNvPr id="1248" name="Spinner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1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76</xdr:row>
          <xdr:rowOff>76200</xdr:rowOff>
        </xdr:from>
        <xdr:to>
          <xdr:col>29</xdr:col>
          <xdr:colOff>38100</xdr:colOff>
          <xdr:row>77</xdr:row>
          <xdr:rowOff>0</xdr:rowOff>
        </xdr:to>
        <xdr:sp macro="" textlink="">
          <xdr:nvSpPr>
            <xdr:cNvPr id="1249" name="Spinner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1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78</xdr:row>
          <xdr:rowOff>76200</xdr:rowOff>
        </xdr:from>
        <xdr:to>
          <xdr:col>29</xdr:col>
          <xdr:colOff>38100</xdr:colOff>
          <xdr:row>79</xdr:row>
          <xdr:rowOff>0</xdr:rowOff>
        </xdr:to>
        <xdr:sp macro="" textlink="">
          <xdr:nvSpPr>
            <xdr:cNvPr id="1250" name="Spinner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1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105</xdr:row>
          <xdr:rowOff>76200</xdr:rowOff>
        </xdr:from>
        <xdr:to>
          <xdr:col>29</xdr:col>
          <xdr:colOff>38100</xdr:colOff>
          <xdr:row>106</xdr:row>
          <xdr:rowOff>0</xdr:rowOff>
        </xdr:to>
        <xdr:sp macro="" textlink="">
          <xdr:nvSpPr>
            <xdr:cNvPr id="1251" name="Spinner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1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107</xdr:row>
          <xdr:rowOff>76200</xdr:rowOff>
        </xdr:from>
        <xdr:to>
          <xdr:col>29</xdr:col>
          <xdr:colOff>38100</xdr:colOff>
          <xdr:row>108</xdr:row>
          <xdr:rowOff>0</xdr:rowOff>
        </xdr:to>
        <xdr:sp macro="" textlink="">
          <xdr:nvSpPr>
            <xdr:cNvPr id="1252" name="Spinner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1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109</xdr:row>
          <xdr:rowOff>76200</xdr:rowOff>
        </xdr:from>
        <xdr:to>
          <xdr:col>29</xdr:col>
          <xdr:colOff>38100</xdr:colOff>
          <xdr:row>110</xdr:row>
          <xdr:rowOff>0</xdr:rowOff>
        </xdr:to>
        <xdr:sp macro="" textlink="">
          <xdr:nvSpPr>
            <xdr:cNvPr id="1253" name="Spinner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1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111</xdr:row>
          <xdr:rowOff>76200</xdr:rowOff>
        </xdr:from>
        <xdr:to>
          <xdr:col>29</xdr:col>
          <xdr:colOff>38100</xdr:colOff>
          <xdr:row>112</xdr:row>
          <xdr:rowOff>0</xdr:rowOff>
        </xdr:to>
        <xdr:sp macro="" textlink="">
          <xdr:nvSpPr>
            <xdr:cNvPr id="1254" name="Spinner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1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113</xdr:row>
          <xdr:rowOff>76200</xdr:rowOff>
        </xdr:from>
        <xdr:to>
          <xdr:col>29</xdr:col>
          <xdr:colOff>38100</xdr:colOff>
          <xdr:row>114</xdr:row>
          <xdr:rowOff>0</xdr:rowOff>
        </xdr:to>
        <xdr:sp macro="" textlink="">
          <xdr:nvSpPr>
            <xdr:cNvPr id="1255" name="Spinner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1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115</xdr:row>
          <xdr:rowOff>76200</xdr:rowOff>
        </xdr:from>
        <xdr:to>
          <xdr:col>29</xdr:col>
          <xdr:colOff>38100</xdr:colOff>
          <xdr:row>116</xdr:row>
          <xdr:rowOff>0</xdr:rowOff>
        </xdr:to>
        <xdr:sp macro="" textlink="">
          <xdr:nvSpPr>
            <xdr:cNvPr id="1256" name="Spinner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1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117</xdr:row>
          <xdr:rowOff>76200</xdr:rowOff>
        </xdr:from>
        <xdr:to>
          <xdr:col>29</xdr:col>
          <xdr:colOff>38100</xdr:colOff>
          <xdr:row>118</xdr:row>
          <xdr:rowOff>0</xdr:rowOff>
        </xdr:to>
        <xdr:sp macro="" textlink="">
          <xdr:nvSpPr>
            <xdr:cNvPr id="1257" name="Spinner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1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119</xdr:row>
          <xdr:rowOff>76200</xdr:rowOff>
        </xdr:from>
        <xdr:to>
          <xdr:col>29</xdr:col>
          <xdr:colOff>38100</xdr:colOff>
          <xdr:row>120</xdr:row>
          <xdr:rowOff>0</xdr:rowOff>
        </xdr:to>
        <xdr:sp macro="" textlink="">
          <xdr:nvSpPr>
            <xdr:cNvPr id="1258" name="Spinner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1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121</xdr:row>
          <xdr:rowOff>76200</xdr:rowOff>
        </xdr:from>
        <xdr:to>
          <xdr:col>29</xdr:col>
          <xdr:colOff>38100</xdr:colOff>
          <xdr:row>122</xdr:row>
          <xdr:rowOff>0</xdr:rowOff>
        </xdr:to>
        <xdr:sp macro="" textlink="">
          <xdr:nvSpPr>
            <xdr:cNvPr id="1259" name="Spinner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1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148</xdr:row>
          <xdr:rowOff>76200</xdr:rowOff>
        </xdr:from>
        <xdr:to>
          <xdr:col>29</xdr:col>
          <xdr:colOff>38100</xdr:colOff>
          <xdr:row>149</xdr:row>
          <xdr:rowOff>0</xdr:rowOff>
        </xdr:to>
        <xdr:sp macro="" textlink="">
          <xdr:nvSpPr>
            <xdr:cNvPr id="1260" name="Spinner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1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150</xdr:row>
          <xdr:rowOff>76200</xdr:rowOff>
        </xdr:from>
        <xdr:to>
          <xdr:col>29</xdr:col>
          <xdr:colOff>38100</xdr:colOff>
          <xdr:row>151</xdr:row>
          <xdr:rowOff>0</xdr:rowOff>
        </xdr:to>
        <xdr:sp macro="" textlink="">
          <xdr:nvSpPr>
            <xdr:cNvPr id="1261" name="Spinner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1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152</xdr:row>
          <xdr:rowOff>76200</xdr:rowOff>
        </xdr:from>
        <xdr:to>
          <xdr:col>29</xdr:col>
          <xdr:colOff>38100</xdr:colOff>
          <xdr:row>153</xdr:row>
          <xdr:rowOff>0</xdr:rowOff>
        </xdr:to>
        <xdr:sp macro="" textlink="">
          <xdr:nvSpPr>
            <xdr:cNvPr id="1262" name="Spinner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1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154</xdr:row>
          <xdr:rowOff>76200</xdr:rowOff>
        </xdr:from>
        <xdr:to>
          <xdr:col>29</xdr:col>
          <xdr:colOff>38100</xdr:colOff>
          <xdr:row>155</xdr:row>
          <xdr:rowOff>0</xdr:rowOff>
        </xdr:to>
        <xdr:sp macro="" textlink="">
          <xdr:nvSpPr>
            <xdr:cNvPr id="1263" name="Spinner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1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156</xdr:row>
          <xdr:rowOff>76200</xdr:rowOff>
        </xdr:from>
        <xdr:to>
          <xdr:col>29</xdr:col>
          <xdr:colOff>38100</xdr:colOff>
          <xdr:row>157</xdr:row>
          <xdr:rowOff>0</xdr:rowOff>
        </xdr:to>
        <xdr:sp macro="" textlink="">
          <xdr:nvSpPr>
            <xdr:cNvPr id="1264" name="Spinner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1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158</xdr:row>
          <xdr:rowOff>76200</xdr:rowOff>
        </xdr:from>
        <xdr:to>
          <xdr:col>29</xdr:col>
          <xdr:colOff>38100</xdr:colOff>
          <xdr:row>159</xdr:row>
          <xdr:rowOff>0</xdr:rowOff>
        </xdr:to>
        <xdr:sp macro="" textlink="">
          <xdr:nvSpPr>
            <xdr:cNvPr id="1265" name="Spinner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1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160</xdr:row>
          <xdr:rowOff>76200</xdr:rowOff>
        </xdr:from>
        <xdr:to>
          <xdr:col>29</xdr:col>
          <xdr:colOff>38100</xdr:colOff>
          <xdr:row>161</xdr:row>
          <xdr:rowOff>0</xdr:rowOff>
        </xdr:to>
        <xdr:sp macro="" textlink="">
          <xdr:nvSpPr>
            <xdr:cNvPr id="1266" name="Spinner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1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162</xdr:row>
          <xdr:rowOff>76200</xdr:rowOff>
        </xdr:from>
        <xdr:to>
          <xdr:col>29</xdr:col>
          <xdr:colOff>38100</xdr:colOff>
          <xdr:row>163</xdr:row>
          <xdr:rowOff>0</xdr:rowOff>
        </xdr:to>
        <xdr:sp macro="" textlink="">
          <xdr:nvSpPr>
            <xdr:cNvPr id="1267" name="Spinner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1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164</xdr:row>
          <xdr:rowOff>76200</xdr:rowOff>
        </xdr:from>
        <xdr:to>
          <xdr:col>29</xdr:col>
          <xdr:colOff>38100</xdr:colOff>
          <xdr:row>165</xdr:row>
          <xdr:rowOff>0</xdr:rowOff>
        </xdr:to>
        <xdr:sp macro="" textlink="">
          <xdr:nvSpPr>
            <xdr:cNvPr id="1268" name="Spinner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1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191</xdr:row>
          <xdr:rowOff>76200</xdr:rowOff>
        </xdr:from>
        <xdr:to>
          <xdr:col>29</xdr:col>
          <xdr:colOff>38100</xdr:colOff>
          <xdr:row>192</xdr:row>
          <xdr:rowOff>0</xdr:rowOff>
        </xdr:to>
        <xdr:sp macro="" textlink="">
          <xdr:nvSpPr>
            <xdr:cNvPr id="1269" name="Spinner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1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193</xdr:row>
          <xdr:rowOff>76200</xdr:rowOff>
        </xdr:from>
        <xdr:to>
          <xdr:col>29</xdr:col>
          <xdr:colOff>38100</xdr:colOff>
          <xdr:row>194</xdr:row>
          <xdr:rowOff>0</xdr:rowOff>
        </xdr:to>
        <xdr:sp macro="" textlink="">
          <xdr:nvSpPr>
            <xdr:cNvPr id="1270" name="Spinner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1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195</xdr:row>
          <xdr:rowOff>76200</xdr:rowOff>
        </xdr:from>
        <xdr:to>
          <xdr:col>29</xdr:col>
          <xdr:colOff>38100</xdr:colOff>
          <xdr:row>196</xdr:row>
          <xdr:rowOff>0</xdr:rowOff>
        </xdr:to>
        <xdr:sp macro="" textlink="">
          <xdr:nvSpPr>
            <xdr:cNvPr id="1271" name="Spinner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1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197</xdr:row>
          <xdr:rowOff>76200</xdr:rowOff>
        </xdr:from>
        <xdr:to>
          <xdr:col>29</xdr:col>
          <xdr:colOff>38100</xdr:colOff>
          <xdr:row>198</xdr:row>
          <xdr:rowOff>0</xdr:rowOff>
        </xdr:to>
        <xdr:sp macro="" textlink="">
          <xdr:nvSpPr>
            <xdr:cNvPr id="1272" name="Spinner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1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199</xdr:row>
          <xdr:rowOff>76200</xdr:rowOff>
        </xdr:from>
        <xdr:to>
          <xdr:col>29</xdr:col>
          <xdr:colOff>38100</xdr:colOff>
          <xdr:row>200</xdr:row>
          <xdr:rowOff>0</xdr:rowOff>
        </xdr:to>
        <xdr:sp macro="" textlink="">
          <xdr:nvSpPr>
            <xdr:cNvPr id="1273" name="Spinner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1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201</xdr:row>
          <xdr:rowOff>76200</xdr:rowOff>
        </xdr:from>
        <xdr:to>
          <xdr:col>29</xdr:col>
          <xdr:colOff>38100</xdr:colOff>
          <xdr:row>202</xdr:row>
          <xdr:rowOff>0</xdr:rowOff>
        </xdr:to>
        <xdr:sp macro="" textlink="">
          <xdr:nvSpPr>
            <xdr:cNvPr id="1274" name="Spinner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1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203</xdr:row>
          <xdr:rowOff>76200</xdr:rowOff>
        </xdr:from>
        <xdr:to>
          <xdr:col>29</xdr:col>
          <xdr:colOff>38100</xdr:colOff>
          <xdr:row>204</xdr:row>
          <xdr:rowOff>0</xdr:rowOff>
        </xdr:to>
        <xdr:sp macro="" textlink="">
          <xdr:nvSpPr>
            <xdr:cNvPr id="1275" name="Spinner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1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205</xdr:row>
          <xdr:rowOff>76200</xdr:rowOff>
        </xdr:from>
        <xdr:to>
          <xdr:col>29</xdr:col>
          <xdr:colOff>38100</xdr:colOff>
          <xdr:row>206</xdr:row>
          <xdr:rowOff>0</xdr:rowOff>
        </xdr:to>
        <xdr:sp macro="" textlink="">
          <xdr:nvSpPr>
            <xdr:cNvPr id="1276" name="Spinner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1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207</xdr:row>
          <xdr:rowOff>76200</xdr:rowOff>
        </xdr:from>
        <xdr:to>
          <xdr:col>29</xdr:col>
          <xdr:colOff>38100</xdr:colOff>
          <xdr:row>208</xdr:row>
          <xdr:rowOff>0</xdr:rowOff>
        </xdr:to>
        <xdr:sp macro="" textlink="">
          <xdr:nvSpPr>
            <xdr:cNvPr id="1277" name="Spinner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1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234</xdr:row>
          <xdr:rowOff>76200</xdr:rowOff>
        </xdr:from>
        <xdr:to>
          <xdr:col>29</xdr:col>
          <xdr:colOff>38100</xdr:colOff>
          <xdr:row>235</xdr:row>
          <xdr:rowOff>0</xdr:rowOff>
        </xdr:to>
        <xdr:sp macro="" textlink="">
          <xdr:nvSpPr>
            <xdr:cNvPr id="1278" name="Spinner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1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236</xdr:row>
          <xdr:rowOff>76200</xdr:rowOff>
        </xdr:from>
        <xdr:to>
          <xdr:col>29</xdr:col>
          <xdr:colOff>38100</xdr:colOff>
          <xdr:row>237</xdr:row>
          <xdr:rowOff>0</xdr:rowOff>
        </xdr:to>
        <xdr:sp macro="" textlink="">
          <xdr:nvSpPr>
            <xdr:cNvPr id="1279" name="Spinner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1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238</xdr:row>
          <xdr:rowOff>76200</xdr:rowOff>
        </xdr:from>
        <xdr:to>
          <xdr:col>29</xdr:col>
          <xdr:colOff>38100</xdr:colOff>
          <xdr:row>239</xdr:row>
          <xdr:rowOff>0</xdr:rowOff>
        </xdr:to>
        <xdr:sp macro="" textlink="">
          <xdr:nvSpPr>
            <xdr:cNvPr id="1280" name="Spinner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1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240</xdr:row>
          <xdr:rowOff>76200</xdr:rowOff>
        </xdr:from>
        <xdr:to>
          <xdr:col>29</xdr:col>
          <xdr:colOff>38100</xdr:colOff>
          <xdr:row>241</xdr:row>
          <xdr:rowOff>0</xdr:rowOff>
        </xdr:to>
        <xdr:sp macro="" textlink="">
          <xdr:nvSpPr>
            <xdr:cNvPr id="1281" name="Spinner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1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242</xdr:row>
          <xdr:rowOff>76200</xdr:rowOff>
        </xdr:from>
        <xdr:to>
          <xdr:col>29</xdr:col>
          <xdr:colOff>38100</xdr:colOff>
          <xdr:row>243</xdr:row>
          <xdr:rowOff>0</xdr:rowOff>
        </xdr:to>
        <xdr:sp macro="" textlink="">
          <xdr:nvSpPr>
            <xdr:cNvPr id="1282" name="Spinner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1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244</xdr:row>
          <xdr:rowOff>76200</xdr:rowOff>
        </xdr:from>
        <xdr:to>
          <xdr:col>29</xdr:col>
          <xdr:colOff>38100</xdr:colOff>
          <xdr:row>245</xdr:row>
          <xdr:rowOff>0</xdr:rowOff>
        </xdr:to>
        <xdr:sp macro="" textlink="">
          <xdr:nvSpPr>
            <xdr:cNvPr id="1283" name="Spinner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1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246</xdr:row>
          <xdr:rowOff>76200</xdr:rowOff>
        </xdr:from>
        <xdr:to>
          <xdr:col>29</xdr:col>
          <xdr:colOff>38100</xdr:colOff>
          <xdr:row>247</xdr:row>
          <xdr:rowOff>0</xdr:rowOff>
        </xdr:to>
        <xdr:sp macro="" textlink="">
          <xdr:nvSpPr>
            <xdr:cNvPr id="1284" name="Spinner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1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248</xdr:row>
          <xdr:rowOff>76200</xdr:rowOff>
        </xdr:from>
        <xdr:to>
          <xdr:col>29</xdr:col>
          <xdr:colOff>38100</xdr:colOff>
          <xdr:row>249</xdr:row>
          <xdr:rowOff>0</xdr:rowOff>
        </xdr:to>
        <xdr:sp macro="" textlink="">
          <xdr:nvSpPr>
            <xdr:cNvPr id="1285" name="Spinner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1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250</xdr:row>
          <xdr:rowOff>76200</xdr:rowOff>
        </xdr:from>
        <xdr:to>
          <xdr:col>29</xdr:col>
          <xdr:colOff>38100</xdr:colOff>
          <xdr:row>251</xdr:row>
          <xdr:rowOff>0</xdr:rowOff>
        </xdr:to>
        <xdr:sp macro="" textlink="">
          <xdr:nvSpPr>
            <xdr:cNvPr id="1286" name="Spinner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1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277</xdr:row>
          <xdr:rowOff>76200</xdr:rowOff>
        </xdr:from>
        <xdr:to>
          <xdr:col>29</xdr:col>
          <xdr:colOff>38100</xdr:colOff>
          <xdr:row>278</xdr:row>
          <xdr:rowOff>0</xdr:rowOff>
        </xdr:to>
        <xdr:sp macro="" textlink="">
          <xdr:nvSpPr>
            <xdr:cNvPr id="1287" name="Spinner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1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279</xdr:row>
          <xdr:rowOff>76200</xdr:rowOff>
        </xdr:from>
        <xdr:to>
          <xdr:col>29</xdr:col>
          <xdr:colOff>38100</xdr:colOff>
          <xdr:row>280</xdr:row>
          <xdr:rowOff>0</xdr:rowOff>
        </xdr:to>
        <xdr:sp macro="" textlink="">
          <xdr:nvSpPr>
            <xdr:cNvPr id="1288" name="Spinner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1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281</xdr:row>
          <xdr:rowOff>76200</xdr:rowOff>
        </xdr:from>
        <xdr:to>
          <xdr:col>29</xdr:col>
          <xdr:colOff>38100</xdr:colOff>
          <xdr:row>282</xdr:row>
          <xdr:rowOff>0</xdr:rowOff>
        </xdr:to>
        <xdr:sp macro="" textlink="">
          <xdr:nvSpPr>
            <xdr:cNvPr id="1289" name="Spinner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1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283</xdr:row>
          <xdr:rowOff>76200</xdr:rowOff>
        </xdr:from>
        <xdr:to>
          <xdr:col>29</xdr:col>
          <xdr:colOff>38100</xdr:colOff>
          <xdr:row>284</xdr:row>
          <xdr:rowOff>0</xdr:rowOff>
        </xdr:to>
        <xdr:sp macro="" textlink="">
          <xdr:nvSpPr>
            <xdr:cNvPr id="1290" name="Spinner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1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285</xdr:row>
          <xdr:rowOff>76200</xdr:rowOff>
        </xdr:from>
        <xdr:to>
          <xdr:col>29</xdr:col>
          <xdr:colOff>38100</xdr:colOff>
          <xdr:row>286</xdr:row>
          <xdr:rowOff>0</xdr:rowOff>
        </xdr:to>
        <xdr:sp macro="" textlink="">
          <xdr:nvSpPr>
            <xdr:cNvPr id="1291" name="Spinner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1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287</xdr:row>
          <xdr:rowOff>76200</xdr:rowOff>
        </xdr:from>
        <xdr:to>
          <xdr:col>29</xdr:col>
          <xdr:colOff>38100</xdr:colOff>
          <xdr:row>288</xdr:row>
          <xdr:rowOff>0</xdr:rowOff>
        </xdr:to>
        <xdr:sp macro="" textlink="">
          <xdr:nvSpPr>
            <xdr:cNvPr id="1292" name="Spinner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1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289</xdr:row>
          <xdr:rowOff>76200</xdr:rowOff>
        </xdr:from>
        <xdr:to>
          <xdr:col>29</xdr:col>
          <xdr:colOff>38100</xdr:colOff>
          <xdr:row>290</xdr:row>
          <xdr:rowOff>0</xdr:rowOff>
        </xdr:to>
        <xdr:sp macro="" textlink="">
          <xdr:nvSpPr>
            <xdr:cNvPr id="1293" name="Spinner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1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291</xdr:row>
          <xdr:rowOff>76200</xdr:rowOff>
        </xdr:from>
        <xdr:to>
          <xdr:col>29</xdr:col>
          <xdr:colOff>38100</xdr:colOff>
          <xdr:row>292</xdr:row>
          <xdr:rowOff>0</xdr:rowOff>
        </xdr:to>
        <xdr:sp macro="" textlink="">
          <xdr:nvSpPr>
            <xdr:cNvPr id="1294" name="Spinner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1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293</xdr:row>
          <xdr:rowOff>76200</xdr:rowOff>
        </xdr:from>
        <xdr:to>
          <xdr:col>29</xdr:col>
          <xdr:colOff>38100</xdr:colOff>
          <xdr:row>294</xdr:row>
          <xdr:rowOff>0</xdr:rowOff>
        </xdr:to>
        <xdr:sp macro="" textlink="">
          <xdr:nvSpPr>
            <xdr:cNvPr id="1295" name="Spinner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1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320</xdr:row>
          <xdr:rowOff>76200</xdr:rowOff>
        </xdr:from>
        <xdr:to>
          <xdr:col>29</xdr:col>
          <xdr:colOff>38100</xdr:colOff>
          <xdr:row>321</xdr:row>
          <xdr:rowOff>0</xdr:rowOff>
        </xdr:to>
        <xdr:sp macro="" textlink="">
          <xdr:nvSpPr>
            <xdr:cNvPr id="1296" name="Spinner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1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322</xdr:row>
          <xdr:rowOff>76200</xdr:rowOff>
        </xdr:from>
        <xdr:to>
          <xdr:col>29</xdr:col>
          <xdr:colOff>38100</xdr:colOff>
          <xdr:row>323</xdr:row>
          <xdr:rowOff>0</xdr:rowOff>
        </xdr:to>
        <xdr:sp macro="" textlink="">
          <xdr:nvSpPr>
            <xdr:cNvPr id="1297" name="Spinner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1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324</xdr:row>
          <xdr:rowOff>76200</xdr:rowOff>
        </xdr:from>
        <xdr:to>
          <xdr:col>29</xdr:col>
          <xdr:colOff>38100</xdr:colOff>
          <xdr:row>325</xdr:row>
          <xdr:rowOff>0</xdr:rowOff>
        </xdr:to>
        <xdr:sp macro="" textlink="">
          <xdr:nvSpPr>
            <xdr:cNvPr id="1298" name="Spinner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1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326</xdr:row>
          <xdr:rowOff>76200</xdr:rowOff>
        </xdr:from>
        <xdr:to>
          <xdr:col>29</xdr:col>
          <xdr:colOff>38100</xdr:colOff>
          <xdr:row>327</xdr:row>
          <xdr:rowOff>0</xdr:rowOff>
        </xdr:to>
        <xdr:sp macro="" textlink="">
          <xdr:nvSpPr>
            <xdr:cNvPr id="1299" name="Spinner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1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328</xdr:row>
          <xdr:rowOff>76200</xdr:rowOff>
        </xdr:from>
        <xdr:to>
          <xdr:col>29</xdr:col>
          <xdr:colOff>38100</xdr:colOff>
          <xdr:row>329</xdr:row>
          <xdr:rowOff>0</xdr:rowOff>
        </xdr:to>
        <xdr:sp macro="" textlink="">
          <xdr:nvSpPr>
            <xdr:cNvPr id="1300" name="Spinner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1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330</xdr:row>
          <xdr:rowOff>76200</xdr:rowOff>
        </xdr:from>
        <xdr:to>
          <xdr:col>29</xdr:col>
          <xdr:colOff>38100</xdr:colOff>
          <xdr:row>331</xdr:row>
          <xdr:rowOff>0</xdr:rowOff>
        </xdr:to>
        <xdr:sp macro="" textlink="">
          <xdr:nvSpPr>
            <xdr:cNvPr id="1301" name="Spinner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1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332</xdr:row>
          <xdr:rowOff>76200</xdr:rowOff>
        </xdr:from>
        <xdr:to>
          <xdr:col>29</xdr:col>
          <xdr:colOff>38100</xdr:colOff>
          <xdr:row>333</xdr:row>
          <xdr:rowOff>0</xdr:rowOff>
        </xdr:to>
        <xdr:sp macro="" textlink="">
          <xdr:nvSpPr>
            <xdr:cNvPr id="1302" name="Spinner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1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334</xdr:row>
          <xdr:rowOff>76200</xdr:rowOff>
        </xdr:from>
        <xdr:to>
          <xdr:col>29</xdr:col>
          <xdr:colOff>38100</xdr:colOff>
          <xdr:row>335</xdr:row>
          <xdr:rowOff>0</xdr:rowOff>
        </xdr:to>
        <xdr:sp macro="" textlink="">
          <xdr:nvSpPr>
            <xdr:cNvPr id="1303" name="Spinner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1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336</xdr:row>
          <xdr:rowOff>76200</xdr:rowOff>
        </xdr:from>
        <xdr:to>
          <xdr:col>29</xdr:col>
          <xdr:colOff>38100</xdr:colOff>
          <xdr:row>337</xdr:row>
          <xdr:rowOff>0</xdr:rowOff>
        </xdr:to>
        <xdr:sp macro="" textlink="">
          <xdr:nvSpPr>
            <xdr:cNvPr id="1304" name="Spinner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1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363</xdr:row>
          <xdr:rowOff>76200</xdr:rowOff>
        </xdr:from>
        <xdr:to>
          <xdr:col>29</xdr:col>
          <xdr:colOff>38100</xdr:colOff>
          <xdr:row>364</xdr:row>
          <xdr:rowOff>0</xdr:rowOff>
        </xdr:to>
        <xdr:sp macro="" textlink="">
          <xdr:nvSpPr>
            <xdr:cNvPr id="1305" name="Spinner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1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365</xdr:row>
          <xdr:rowOff>76200</xdr:rowOff>
        </xdr:from>
        <xdr:to>
          <xdr:col>29</xdr:col>
          <xdr:colOff>38100</xdr:colOff>
          <xdr:row>366</xdr:row>
          <xdr:rowOff>0</xdr:rowOff>
        </xdr:to>
        <xdr:sp macro="" textlink="">
          <xdr:nvSpPr>
            <xdr:cNvPr id="1306" name="Spinner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1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367</xdr:row>
          <xdr:rowOff>76200</xdr:rowOff>
        </xdr:from>
        <xdr:to>
          <xdr:col>29</xdr:col>
          <xdr:colOff>38100</xdr:colOff>
          <xdr:row>368</xdr:row>
          <xdr:rowOff>0</xdr:rowOff>
        </xdr:to>
        <xdr:sp macro="" textlink="">
          <xdr:nvSpPr>
            <xdr:cNvPr id="1307" name="Spinner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1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369</xdr:row>
          <xdr:rowOff>76200</xdr:rowOff>
        </xdr:from>
        <xdr:to>
          <xdr:col>29</xdr:col>
          <xdr:colOff>38100</xdr:colOff>
          <xdr:row>370</xdr:row>
          <xdr:rowOff>0</xdr:rowOff>
        </xdr:to>
        <xdr:sp macro="" textlink="">
          <xdr:nvSpPr>
            <xdr:cNvPr id="1308" name="Spinner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1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371</xdr:row>
          <xdr:rowOff>76200</xdr:rowOff>
        </xdr:from>
        <xdr:to>
          <xdr:col>29</xdr:col>
          <xdr:colOff>38100</xdr:colOff>
          <xdr:row>372</xdr:row>
          <xdr:rowOff>0</xdr:rowOff>
        </xdr:to>
        <xdr:sp macro="" textlink="">
          <xdr:nvSpPr>
            <xdr:cNvPr id="1309" name="Spinner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1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373</xdr:row>
          <xdr:rowOff>76200</xdr:rowOff>
        </xdr:from>
        <xdr:to>
          <xdr:col>29</xdr:col>
          <xdr:colOff>38100</xdr:colOff>
          <xdr:row>374</xdr:row>
          <xdr:rowOff>0</xdr:rowOff>
        </xdr:to>
        <xdr:sp macro="" textlink="">
          <xdr:nvSpPr>
            <xdr:cNvPr id="1310" name="Spinner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1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375</xdr:row>
          <xdr:rowOff>76200</xdr:rowOff>
        </xdr:from>
        <xdr:to>
          <xdr:col>29</xdr:col>
          <xdr:colOff>38100</xdr:colOff>
          <xdr:row>376</xdr:row>
          <xdr:rowOff>0</xdr:rowOff>
        </xdr:to>
        <xdr:sp macro="" textlink="">
          <xdr:nvSpPr>
            <xdr:cNvPr id="1311" name="Spinner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1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377</xdr:row>
          <xdr:rowOff>76200</xdr:rowOff>
        </xdr:from>
        <xdr:to>
          <xdr:col>29</xdr:col>
          <xdr:colOff>38100</xdr:colOff>
          <xdr:row>378</xdr:row>
          <xdr:rowOff>0</xdr:rowOff>
        </xdr:to>
        <xdr:sp macro="" textlink="">
          <xdr:nvSpPr>
            <xdr:cNvPr id="1312" name="Spinner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1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379</xdr:row>
          <xdr:rowOff>76200</xdr:rowOff>
        </xdr:from>
        <xdr:to>
          <xdr:col>29</xdr:col>
          <xdr:colOff>38100</xdr:colOff>
          <xdr:row>380</xdr:row>
          <xdr:rowOff>0</xdr:rowOff>
        </xdr:to>
        <xdr:sp macro="" textlink="">
          <xdr:nvSpPr>
            <xdr:cNvPr id="1313" name="Spinner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1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406</xdr:row>
          <xdr:rowOff>76200</xdr:rowOff>
        </xdr:from>
        <xdr:to>
          <xdr:col>29</xdr:col>
          <xdr:colOff>38100</xdr:colOff>
          <xdr:row>407</xdr:row>
          <xdr:rowOff>0</xdr:rowOff>
        </xdr:to>
        <xdr:sp macro="" textlink="">
          <xdr:nvSpPr>
            <xdr:cNvPr id="1314" name="Spinner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1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408</xdr:row>
          <xdr:rowOff>76200</xdr:rowOff>
        </xdr:from>
        <xdr:to>
          <xdr:col>29</xdr:col>
          <xdr:colOff>38100</xdr:colOff>
          <xdr:row>409</xdr:row>
          <xdr:rowOff>0</xdr:rowOff>
        </xdr:to>
        <xdr:sp macro="" textlink="">
          <xdr:nvSpPr>
            <xdr:cNvPr id="1315" name="Spinner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1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410</xdr:row>
          <xdr:rowOff>76200</xdr:rowOff>
        </xdr:from>
        <xdr:to>
          <xdr:col>29</xdr:col>
          <xdr:colOff>38100</xdr:colOff>
          <xdr:row>411</xdr:row>
          <xdr:rowOff>0</xdr:rowOff>
        </xdr:to>
        <xdr:sp macro="" textlink="">
          <xdr:nvSpPr>
            <xdr:cNvPr id="1316" name="Spinner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1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412</xdr:row>
          <xdr:rowOff>76200</xdr:rowOff>
        </xdr:from>
        <xdr:to>
          <xdr:col>29</xdr:col>
          <xdr:colOff>38100</xdr:colOff>
          <xdr:row>413</xdr:row>
          <xdr:rowOff>0</xdr:rowOff>
        </xdr:to>
        <xdr:sp macro="" textlink="">
          <xdr:nvSpPr>
            <xdr:cNvPr id="1317" name="Spinner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1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414</xdr:row>
          <xdr:rowOff>76200</xdr:rowOff>
        </xdr:from>
        <xdr:to>
          <xdr:col>29</xdr:col>
          <xdr:colOff>38100</xdr:colOff>
          <xdr:row>415</xdr:row>
          <xdr:rowOff>0</xdr:rowOff>
        </xdr:to>
        <xdr:sp macro="" textlink="">
          <xdr:nvSpPr>
            <xdr:cNvPr id="1318" name="Spinner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1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416</xdr:row>
          <xdr:rowOff>76200</xdr:rowOff>
        </xdr:from>
        <xdr:to>
          <xdr:col>29</xdr:col>
          <xdr:colOff>38100</xdr:colOff>
          <xdr:row>417</xdr:row>
          <xdr:rowOff>0</xdr:rowOff>
        </xdr:to>
        <xdr:sp macro="" textlink="">
          <xdr:nvSpPr>
            <xdr:cNvPr id="1319" name="Spinner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1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418</xdr:row>
          <xdr:rowOff>76200</xdr:rowOff>
        </xdr:from>
        <xdr:to>
          <xdr:col>29</xdr:col>
          <xdr:colOff>38100</xdr:colOff>
          <xdr:row>419</xdr:row>
          <xdr:rowOff>0</xdr:rowOff>
        </xdr:to>
        <xdr:sp macro="" textlink="">
          <xdr:nvSpPr>
            <xdr:cNvPr id="1320" name="Spinner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1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420</xdr:row>
          <xdr:rowOff>76200</xdr:rowOff>
        </xdr:from>
        <xdr:to>
          <xdr:col>29</xdr:col>
          <xdr:colOff>38100</xdr:colOff>
          <xdr:row>421</xdr:row>
          <xdr:rowOff>0</xdr:rowOff>
        </xdr:to>
        <xdr:sp macro="" textlink="">
          <xdr:nvSpPr>
            <xdr:cNvPr id="1321" name="Spinner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1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422</xdr:row>
          <xdr:rowOff>76200</xdr:rowOff>
        </xdr:from>
        <xdr:to>
          <xdr:col>29</xdr:col>
          <xdr:colOff>38100</xdr:colOff>
          <xdr:row>423</xdr:row>
          <xdr:rowOff>0</xdr:rowOff>
        </xdr:to>
        <xdr:sp macro="" textlink="">
          <xdr:nvSpPr>
            <xdr:cNvPr id="1322" name="Spinner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1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19</xdr:row>
          <xdr:rowOff>76200</xdr:rowOff>
        </xdr:from>
        <xdr:to>
          <xdr:col>29</xdr:col>
          <xdr:colOff>38100</xdr:colOff>
          <xdr:row>20</xdr:row>
          <xdr:rowOff>0</xdr:rowOff>
        </xdr:to>
        <xdr:sp macro="" textlink="">
          <xdr:nvSpPr>
            <xdr:cNvPr id="1323" name="Spinner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1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21</xdr:row>
          <xdr:rowOff>76200</xdr:rowOff>
        </xdr:from>
        <xdr:to>
          <xdr:col>29</xdr:col>
          <xdr:colOff>38100</xdr:colOff>
          <xdr:row>22</xdr:row>
          <xdr:rowOff>0</xdr:rowOff>
        </xdr:to>
        <xdr:sp macro="" textlink="">
          <xdr:nvSpPr>
            <xdr:cNvPr id="1324" name="Spinner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1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23</xdr:row>
          <xdr:rowOff>76200</xdr:rowOff>
        </xdr:from>
        <xdr:to>
          <xdr:col>29</xdr:col>
          <xdr:colOff>38100</xdr:colOff>
          <xdr:row>24</xdr:row>
          <xdr:rowOff>0</xdr:rowOff>
        </xdr:to>
        <xdr:sp macro="" textlink="">
          <xdr:nvSpPr>
            <xdr:cNvPr id="1325" name="Spinner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1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25</xdr:row>
          <xdr:rowOff>76200</xdr:rowOff>
        </xdr:from>
        <xdr:to>
          <xdr:col>29</xdr:col>
          <xdr:colOff>38100</xdr:colOff>
          <xdr:row>26</xdr:row>
          <xdr:rowOff>0</xdr:rowOff>
        </xdr:to>
        <xdr:sp macro="" textlink="">
          <xdr:nvSpPr>
            <xdr:cNvPr id="1326" name="Spinner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1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27</xdr:row>
          <xdr:rowOff>76200</xdr:rowOff>
        </xdr:from>
        <xdr:to>
          <xdr:col>29</xdr:col>
          <xdr:colOff>38100</xdr:colOff>
          <xdr:row>28</xdr:row>
          <xdr:rowOff>0</xdr:rowOff>
        </xdr:to>
        <xdr:sp macro="" textlink="">
          <xdr:nvSpPr>
            <xdr:cNvPr id="1327" name="Spinner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1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29</xdr:row>
          <xdr:rowOff>76200</xdr:rowOff>
        </xdr:from>
        <xdr:to>
          <xdr:col>29</xdr:col>
          <xdr:colOff>38100</xdr:colOff>
          <xdr:row>30</xdr:row>
          <xdr:rowOff>0</xdr:rowOff>
        </xdr:to>
        <xdr:sp macro="" textlink="">
          <xdr:nvSpPr>
            <xdr:cNvPr id="1328" name="Spinner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1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31</xdr:row>
          <xdr:rowOff>76200</xdr:rowOff>
        </xdr:from>
        <xdr:to>
          <xdr:col>29</xdr:col>
          <xdr:colOff>38100</xdr:colOff>
          <xdr:row>32</xdr:row>
          <xdr:rowOff>0</xdr:rowOff>
        </xdr:to>
        <xdr:sp macro="" textlink="">
          <xdr:nvSpPr>
            <xdr:cNvPr id="1329" name="Spinner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1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33</xdr:row>
          <xdr:rowOff>76200</xdr:rowOff>
        </xdr:from>
        <xdr:to>
          <xdr:col>29</xdr:col>
          <xdr:colOff>38100</xdr:colOff>
          <xdr:row>34</xdr:row>
          <xdr:rowOff>0</xdr:rowOff>
        </xdr:to>
        <xdr:sp macro="" textlink="">
          <xdr:nvSpPr>
            <xdr:cNvPr id="1330" name="Spinner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1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38100</xdr:colOff>
          <xdr:row>35</xdr:row>
          <xdr:rowOff>76200</xdr:rowOff>
        </xdr:from>
        <xdr:to>
          <xdr:col>29</xdr:col>
          <xdr:colOff>38100</xdr:colOff>
          <xdr:row>36</xdr:row>
          <xdr:rowOff>0</xdr:rowOff>
        </xdr:to>
        <xdr:sp macro="" textlink="">
          <xdr:nvSpPr>
            <xdr:cNvPr id="1331" name="Spinner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1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38099</xdr:colOff>
      <xdr:row>7</xdr:row>
      <xdr:rowOff>9527</xdr:rowOff>
    </xdr:from>
    <xdr:to>
      <xdr:col>24</xdr:col>
      <xdr:colOff>0</xdr:colOff>
      <xdr:row>8</xdr:row>
      <xdr:rowOff>28576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714749" y="1095377"/>
          <a:ext cx="952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50</xdr:row>
      <xdr:rowOff>9527</xdr:rowOff>
    </xdr:from>
    <xdr:to>
      <xdr:col>24</xdr:col>
      <xdr:colOff>0</xdr:colOff>
      <xdr:row>51</xdr:row>
      <xdr:rowOff>28576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48049" y="109537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93</xdr:row>
      <xdr:rowOff>9527</xdr:rowOff>
    </xdr:from>
    <xdr:to>
      <xdr:col>24</xdr:col>
      <xdr:colOff>0</xdr:colOff>
      <xdr:row>94</xdr:row>
      <xdr:rowOff>28576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136</xdr:row>
      <xdr:rowOff>9527</xdr:rowOff>
    </xdr:from>
    <xdr:to>
      <xdr:col>24</xdr:col>
      <xdr:colOff>0</xdr:colOff>
      <xdr:row>137</xdr:row>
      <xdr:rowOff>28576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179</xdr:row>
      <xdr:rowOff>9527</xdr:rowOff>
    </xdr:from>
    <xdr:to>
      <xdr:col>24</xdr:col>
      <xdr:colOff>0</xdr:colOff>
      <xdr:row>180</xdr:row>
      <xdr:rowOff>28576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222</xdr:row>
      <xdr:rowOff>9527</xdr:rowOff>
    </xdr:from>
    <xdr:to>
      <xdr:col>24</xdr:col>
      <xdr:colOff>0</xdr:colOff>
      <xdr:row>223</xdr:row>
      <xdr:rowOff>28576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265</xdr:row>
      <xdr:rowOff>9527</xdr:rowOff>
    </xdr:from>
    <xdr:to>
      <xdr:col>24</xdr:col>
      <xdr:colOff>0</xdr:colOff>
      <xdr:row>266</xdr:row>
      <xdr:rowOff>28576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308</xdr:row>
      <xdr:rowOff>9527</xdr:rowOff>
    </xdr:from>
    <xdr:to>
      <xdr:col>24</xdr:col>
      <xdr:colOff>0</xdr:colOff>
      <xdr:row>309</xdr:row>
      <xdr:rowOff>28576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351</xdr:row>
      <xdr:rowOff>9527</xdr:rowOff>
    </xdr:from>
    <xdr:to>
      <xdr:col>24</xdr:col>
      <xdr:colOff>0</xdr:colOff>
      <xdr:row>352</xdr:row>
      <xdr:rowOff>28576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  <xdr:twoCellAnchor>
    <xdr:from>
      <xdr:col>23</xdr:col>
      <xdr:colOff>38099</xdr:colOff>
      <xdr:row>394</xdr:row>
      <xdr:rowOff>9527</xdr:rowOff>
    </xdr:from>
    <xdr:to>
      <xdr:col>24</xdr:col>
      <xdr:colOff>0</xdr:colOff>
      <xdr:row>395</xdr:row>
      <xdr:rowOff>28576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448049" y="8543927"/>
          <a:ext cx="57151" cy="104774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600">
              <a:solidFill>
                <a:schemeClr val="tx1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.xml"/><Relationship Id="rId21" Type="http://schemas.openxmlformats.org/officeDocument/2006/relationships/ctrlProp" Target="../ctrlProps/ctrlProp27.xml"/><Relationship Id="rId42" Type="http://schemas.openxmlformats.org/officeDocument/2006/relationships/ctrlProp" Target="../ctrlProps/ctrlProp48.xml"/><Relationship Id="rId47" Type="http://schemas.openxmlformats.org/officeDocument/2006/relationships/ctrlProp" Target="../ctrlProps/ctrlProp53.xml"/><Relationship Id="rId63" Type="http://schemas.openxmlformats.org/officeDocument/2006/relationships/ctrlProp" Target="../ctrlProps/ctrlProp69.xml"/><Relationship Id="rId68" Type="http://schemas.openxmlformats.org/officeDocument/2006/relationships/ctrlProp" Target="../ctrlProps/ctrlProp74.xml"/><Relationship Id="rId84" Type="http://schemas.openxmlformats.org/officeDocument/2006/relationships/ctrlProp" Target="../ctrlProps/ctrlProp90.xml"/><Relationship Id="rId89" Type="http://schemas.openxmlformats.org/officeDocument/2006/relationships/ctrlProp" Target="../ctrlProps/ctrlProp95.xml"/><Relationship Id="rId16" Type="http://schemas.openxmlformats.org/officeDocument/2006/relationships/ctrlProp" Target="../ctrlProps/ctrlProp22.xml"/><Relationship Id="rId11" Type="http://schemas.openxmlformats.org/officeDocument/2006/relationships/ctrlProp" Target="../ctrlProps/ctrlProp17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74" Type="http://schemas.openxmlformats.org/officeDocument/2006/relationships/ctrlProp" Target="../ctrlProps/ctrlProp80.xml"/><Relationship Id="rId79" Type="http://schemas.openxmlformats.org/officeDocument/2006/relationships/ctrlProp" Target="../ctrlProps/ctrlProp85.xml"/><Relationship Id="rId102" Type="http://schemas.openxmlformats.org/officeDocument/2006/relationships/ctrlProp" Target="../ctrlProps/ctrlProp108.xml"/><Relationship Id="rId5" Type="http://schemas.openxmlformats.org/officeDocument/2006/relationships/ctrlProp" Target="../ctrlProps/ctrlProp11.xml"/><Relationship Id="rId90" Type="http://schemas.openxmlformats.org/officeDocument/2006/relationships/ctrlProp" Target="../ctrlProps/ctrlProp96.xml"/><Relationship Id="rId95" Type="http://schemas.openxmlformats.org/officeDocument/2006/relationships/ctrlProp" Target="../ctrlProps/ctrlProp101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64" Type="http://schemas.openxmlformats.org/officeDocument/2006/relationships/ctrlProp" Target="../ctrlProps/ctrlProp70.xml"/><Relationship Id="rId69" Type="http://schemas.openxmlformats.org/officeDocument/2006/relationships/ctrlProp" Target="../ctrlProps/ctrlProp75.xml"/><Relationship Id="rId80" Type="http://schemas.openxmlformats.org/officeDocument/2006/relationships/ctrlProp" Target="../ctrlProps/ctrlProp86.xml"/><Relationship Id="rId85" Type="http://schemas.openxmlformats.org/officeDocument/2006/relationships/ctrlProp" Target="../ctrlProps/ctrlProp91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46" Type="http://schemas.openxmlformats.org/officeDocument/2006/relationships/ctrlProp" Target="../ctrlProps/ctrlProp52.xml"/><Relationship Id="rId59" Type="http://schemas.openxmlformats.org/officeDocument/2006/relationships/ctrlProp" Target="../ctrlProps/ctrlProp65.xml"/><Relationship Id="rId67" Type="http://schemas.openxmlformats.org/officeDocument/2006/relationships/ctrlProp" Target="../ctrlProps/ctrlProp73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54" Type="http://schemas.openxmlformats.org/officeDocument/2006/relationships/ctrlProp" Target="../ctrlProps/ctrlProp60.xml"/><Relationship Id="rId62" Type="http://schemas.openxmlformats.org/officeDocument/2006/relationships/ctrlProp" Target="../ctrlProps/ctrlProp68.xml"/><Relationship Id="rId70" Type="http://schemas.openxmlformats.org/officeDocument/2006/relationships/ctrlProp" Target="../ctrlProps/ctrlProp76.xml"/><Relationship Id="rId75" Type="http://schemas.openxmlformats.org/officeDocument/2006/relationships/ctrlProp" Target="../ctrlProps/ctrlProp81.xml"/><Relationship Id="rId83" Type="http://schemas.openxmlformats.org/officeDocument/2006/relationships/ctrlProp" Target="../ctrlProps/ctrlProp89.xml"/><Relationship Id="rId88" Type="http://schemas.openxmlformats.org/officeDocument/2006/relationships/ctrlProp" Target="../ctrlProps/ctrlProp94.xml"/><Relationship Id="rId91" Type="http://schemas.openxmlformats.org/officeDocument/2006/relationships/ctrlProp" Target="../ctrlProps/ctrlProp97.xml"/><Relationship Id="rId96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49" Type="http://schemas.openxmlformats.org/officeDocument/2006/relationships/ctrlProp" Target="../ctrlProps/ctrlProp55.xml"/><Relationship Id="rId57" Type="http://schemas.openxmlformats.org/officeDocument/2006/relationships/ctrlProp" Target="../ctrlProps/ctrlProp63.xml"/><Relationship Id="rId10" Type="http://schemas.openxmlformats.org/officeDocument/2006/relationships/ctrlProp" Target="../ctrlProps/ctrlProp16.xml"/><Relationship Id="rId31" Type="http://schemas.openxmlformats.org/officeDocument/2006/relationships/ctrlProp" Target="../ctrlProps/ctrlProp37.xml"/><Relationship Id="rId44" Type="http://schemas.openxmlformats.org/officeDocument/2006/relationships/ctrlProp" Target="../ctrlProps/ctrlProp50.xml"/><Relationship Id="rId52" Type="http://schemas.openxmlformats.org/officeDocument/2006/relationships/ctrlProp" Target="../ctrlProps/ctrlProp58.xml"/><Relationship Id="rId60" Type="http://schemas.openxmlformats.org/officeDocument/2006/relationships/ctrlProp" Target="../ctrlProps/ctrlProp66.xml"/><Relationship Id="rId65" Type="http://schemas.openxmlformats.org/officeDocument/2006/relationships/ctrlProp" Target="../ctrlProps/ctrlProp71.xml"/><Relationship Id="rId73" Type="http://schemas.openxmlformats.org/officeDocument/2006/relationships/ctrlProp" Target="../ctrlProps/ctrlProp79.xml"/><Relationship Id="rId78" Type="http://schemas.openxmlformats.org/officeDocument/2006/relationships/ctrlProp" Target="../ctrlProps/ctrlProp84.xml"/><Relationship Id="rId81" Type="http://schemas.openxmlformats.org/officeDocument/2006/relationships/ctrlProp" Target="../ctrlProps/ctrlProp87.xml"/><Relationship Id="rId86" Type="http://schemas.openxmlformats.org/officeDocument/2006/relationships/ctrlProp" Target="../ctrlProps/ctrlProp92.xml"/><Relationship Id="rId94" Type="http://schemas.openxmlformats.org/officeDocument/2006/relationships/ctrlProp" Target="../ctrlProps/ctrlProp100.xml"/><Relationship Id="rId99" Type="http://schemas.openxmlformats.org/officeDocument/2006/relationships/ctrlProp" Target="../ctrlProps/ctrlProp105.xml"/><Relationship Id="rId101" Type="http://schemas.openxmlformats.org/officeDocument/2006/relationships/ctrlProp" Target="../ctrlProps/ctrlProp107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39" Type="http://schemas.openxmlformats.org/officeDocument/2006/relationships/ctrlProp" Target="../ctrlProps/ctrlProp45.xml"/><Relationship Id="rId34" Type="http://schemas.openxmlformats.org/officeDocument/2006/relationships/ctrlProp" Target="../ctrlProps/ctrlProp40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76" Type="http://schemas.openxmlformats.org/officeDocument/2006/relationships/ctrlProp" Target="../ctrlProps/ctrlProp82.xml"/><Relationship Id="rId97" Type="http://schemas.openxmlformats.org/officeDocument/2006/relationships/ctrlProp" Target="../ctrlProps/ctrlProp103.xml"/><Relationship Id="rId7" Type="http://schemas.openxmlformats.org/officeDocument/2006/relationships/ctrlProp" Target="../ctrlProps/ctrlProp13.xml"/><Relationship Id="rId71" Type="http://schemas.openxmlformats.org/officeDocument/2006/relationships/ctrlProp" Target="../ctrlProps/ctrlProp77.xml"/><Relationship Id="rId92" Type="http://schemas.openxmlformats.org/officeDocument/2006/relationships/ctrlProp" Target="../ctrlProps/ctrlProp9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5.xml"/><Relationship Id="rId24" Type="http://schemas.openxmlformats.org/officeDocument/2006/relationships/ctrlProp" Target="../ctrlProps/ctrlProp30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66" Type="http://schemas.openxmlformats.org/officeDocument/2006/relationships/ctrlProp" Target="../ctrlProps/ctrlProp72.xml"/><Relationship Id="rId87" Type="http://schemas.openxmlformats.org/officeDocument/2006/relationships/ctrlProp" Target="../ctrlProps/ctrlProp93.xml"/><Relationship Id="rId61" Type="http://schemas.openxmlformats.org/officeDocument/2006/relationships/ctrlProp" Target="../ctrlProps/ctrlProp67.xml"/><Relationship Id="rId82" Type="http://schemas.openxmlformats.org/officeDocument/2006/relationships/ctrlProp" Target="../ctrlProps/ctrlProp88.xml"/><Relationship Id="rId19" Type="http://schemas.openxmlformats.org/officeDocument/2006/relationships/ctrlProp" Target="../ctrlProps/ctrlProp25.xml"/><Relationship Id="rId14" Type="http://schemas.openxmlformats.org/officeDocument/2006/relationships/ctrlProp" Target="../ctrlProps/ctrlProp20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56" Type="http://schemas.openxmlformats.org/officeDocument/2006/relationships/ctrlProp" Target="../ctrlProps/ctrlProp62.xml"/><Relationship Id="rId77" Type="http://schemas.openxmlformats.org/officeDocument/2006/relationships/ctrlProp" Target="../ctrlProps/ctrlProp83.xml"/><Relationship Id="rId100" Type="http://schemas.openxmlformats.org/officeDocument/2006/relationships/ctrlProp" Target="../ctrlProps/ctrlProp106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72" Type="http://schemas.openxmlformats.org/officeDocument/2006/relationships/ctrlProp" Target="../ctrlProps/ctrlProp78.xml"/><Relationship Id="rId93" Type="http://schemas.openxmlformats.org/officeDocument/2006/relationships/ctrlProp" Target="../ctrlProps/ctrlProp99.xml"/><Relationship Id="rId98" Type="http://schemas.openxmlformats.org/officeDocument/2006/relationships/ctrlProp" Target="../ctrlProps/ctrlProp104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1"/>
  <sheetViews>
    <sheetView tabSelected="1" workbookViewId="0"/>
  </sheetViews>
  <sheetFormatPr defaultRowHeight="13.5" x14ac:dyDescent="0.15"/>
  <cols>
    <col min="1" max="1" width="9" style="1"/>
    <col min="2" max="2" width="2.625" style="1" customWidth="1"/>
    <col min="3" max="3" width="1.5" style="1" customWidth="1"/>
    <col min="4" max="4" width="2.625" style="1" customWidth="1"/>
    <col min="5" max="5" width="8.25" style="1" customWidth="1"/>
    <col min="6" max="6" width="7.25" style="1" customWidth="1"/>
    <col min="7" max="7" width="4.75" style="1" customWidth="1"/>
    <col min="8" max="15" width="1.75" style="1" customWidth="1"/>
    <col min="16" max="16" width="3.125" style="1" customWidth="1"/>
    <col min="17" max="17" width="2.5" style="1" customWidth="1"/>
    <col min="18" max="18" width="5.5" style="1" customWidth="1"/>
    <col min="19" max="19" width="2.125" style="1" customWidth="1"/>
    <col min="20" max="20" width="2.625" style="1" bestFit="1" customWidth="1"/>
    <col min="21" max="21" width="3.375" style="1" bestFit="1" customWidth="1"/>
    <col min="22" max="22" width="3.75" style="1" customWidth="1"/>
    <col min="23" max="23" width="1.875" style="1" customWidth="1"/>
    <col min="24" max="49" width="1.25" style="1" customWidth="1"/>
    <col min="50" max="50" width="7.875" style="1" customWidth="1"/>
    <col min="51" max="51" width="2.625" style="1" bestFit="1" customWidth="1"/>
    <col min="52" max="52" width="5" style="1" customWidth="1"/>
    <col min="53" max="53" width="1.875" style="1" customWidth="1"/>
    <col min="54" max="61" width="1.25" style="1" customWidth="1"/>
    <col min="62" max="62" width="4.5" style="1" customWidth="1"/>
    <col min="63" max="63" width="8.75" style="1" customWidth="1"/>
    <col min="64" max="16384" width="9" style="1"/>
  </cols>
  <sheetData>
    <row r="1" spans="1:62" ht="13.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06" t="s">
        <v>38</v>
      </c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>
        <f>IF(AF14=1,INT(X14*0.1),IF(AF14=2,X14-AO14,0))</f>
        <v>50000</v>
      </c>
      <c r="AV1" s="9"/>
      <c r="AW1" s="9"/>
      <c r="AX1" s="9"/>
      <c r="AY1" s="308" t="s">
        <v>49</v>
      </c>
      <c r="AZ1" s="308"/>
      <c r="BA1" s="309" t="s">
        <v>52</v>
      </c>
      <c r="BB1" s="309"/>
      <c r="BC1" s="309"/>
      <c r="BD1" s="309"/>
      <c r="BE1" s="309"/>
      <c r="BF1" s="309"/>
      <c r="BG1" s="309"/>
      <c r="BH1" s="309"/>
      <c r="BI1" s="309"/>
      <c r="BJ1" s="309"/>
    </row>
    <row r="2" spans="1:62" ht="14.25" customHeight="1" thickBot="1" x14ac:dyDescent="0.2">
      <c r="A2" s="286" t="s">
        <v>0</v>
      </c>
      <c r="B2" s="286"/>
      <c r="C2" s="10"/>
      <c r="D2" s="288" t="s">
        <v>30</v>
      </c>
      <c r="E2" s="288"/>
      <c r="F2" s="288"/>
      <c r="G2" s="290" t="s">
        <v>1</v>
      </c>
      <c r="H2" s="9"/>
      <c r="I2" s="9"/>
      <c r="J2" s="9"/>
      <c r="K2" s="9"/>
      <c r="L2" s="9"/>
      <c r="M2" s="9"/>
      <c r="N2" s="9"/>
      <c r="O2" s="9"/>
      <c r="P2" s="9"/>
      <c r="Q2" s="11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12"/>
      <c r="AG2" s="9"/>
      <c r="AH2" s="9"/>
      <c r="AI2" s="9"/>
      <c r="AJ2" s="9"/>
      <c r="AK2" s="9"/>
      <c r="AL2" s="9"/>
      <c r="AM2" s="9"/>
      <c r="AN2" s="9"/>
      <c r="AO2" s="9"/>
      <c r="AP2" s="9"/>
      <c r="AQ2" s="292" t="s">
        <v>41</v>
      </c>
      <c r="AR2" s="292"/>
      <c r="AS2" s="292"/>
      <c r="AT2" s="292"/>
      <c r="AU2" s="292"/>
      <c r="AV2" s="292"/>
      <c r="AW2" s="292"/>
      <c r="AX2" s="292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4.25" customHeight="1" thickTop="1" x14ac:dyDescent="0.15">
      <c r="A3" s="287"/>
      <c r="B3" s="287"/>
      <c r="C3" s="13"/>
      <c r="D3" s="289"/>
      <c r="E3" s="289"/>
      <c r="F3" s="289"/>
      <c r="G3" s="29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247" t="s">
        <v>31</v>
      </c>
      <c r="AM3" s="247"/>
      <c r="AN3" s="247"/>
      <c r="AO3" s="247"/>
      <c r="AP3" s="247"/>
      <c r="AQ3" s="293" t="s">
        <v>76</v>
      </c>
      <c r="AR3" s="294"/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5"/>
      <c r="BJ3" s="9"/>
    </row>
    <row r="4" spans="1:62" ht="12.7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96">
        <v>9</v>
      </c>
      <c r="V4" s="297"/>
      <c r="W4" s="298"/>
      <c r="X4" s="260" t="s">
        <v>16</v>
      </c>
      <c r="Y4" s="260"/>
      <c r="Z4" s="260"/>
      <c r="AA4" s="260"/>
      <c r="AB4" s="260"/>
      <c r="AC4" s="260"/>
      <c r="AD4" s="9"/>
      <c r="AE4" s="9"/>
      <c r="AF4" s="9"/>
      <c r="AG4" s="9"/>
      <c r="AH4" s="9"/>
      <c r="AI4" s="9"/>
      <c r="AJ4" s="9"/>
      <c r="AK4" s="9"/>
      <c r="AL4" s="247" t="s">
        <v>32</v>
      </c>
      <c r="AM4" s="247"/>
      <c r="AN4" s="247"/>
      <c r="AO4" s="247"/>
      <c r="AP4" s="248"/>
      <c r="AQ4" s="303" t="s">
        <v>42</v>
      </c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5"/>
      <c r="BJ4" s="25" t="s">
        <v>26</v>
      </c>
    </row>
    <row r="5" spans="1:62" ht="9.7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4"/>
      <c r="S5" s="14"/>
      <c r="T5" s="14"/>
      <c r="U5" s="299"/>
      <c r="V5" s="300"/>
      <c r="W5" s="301"/>
      <c r="X5" s="302"/>
      <c r="Y5" s="302"/>
      <c r="Z5" s="302"/>
      <c r="AA5" s="302"/>
      <c r="AB5" s="302"/>
      <c r="AC5" s="302"/>
      <c r="AD5" s="14"/>
      <c r="AE5" s="9"/>
      <c r="AF5" s="9"/>
      <c r="AG5" s="9"/>
      <c r="AH5" s="9"/>
      <c r="AI5" s="9"/>
      <c r="AJ5" s="9"/>
      <c r="AK5" s="9"/>
      <c r="AL5" s="247" t="s">
        <v>33</v>
      </c>
      <c r="AM5" s="247"/>
      <c r="AN5" s="247"/>
      <c r="AO5" s="247"/>
      <c r="AP5" s="247"/>
      <c r="AQ5" s="249" t="s">
        <v>43</v>
      </c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1"/>
      <c r="BJ5" s="25"/>
    </row>
    <row r="6" spans="1:62" ht="9.75" customHeight="1" x14ac:dyDescent="0.15">
      <c r="A6" s="273" t="s">
        <v>29</v>
      </c>
      <c r="B6" s="280">
        <v>1</v>
      </c>
      <c r="C6" s="282" t="s">
        <v>74</v>
      </c>
      <c r="D6" s="284">
        <v>10</v>
      </c>
      <c r="E6" s="274" t="s">
        <v>2</v>
      </c>
      <c r="F6" s="275" t="s">
        <v>3</v>
      </c>
      <c r="G6" s="276"/>
      <c r="H6" s="266"/>
      <c r="I6" s="279"/>
      <c r="J6" s="264"/>
      <c r="K6" s="266"/>
      <c r="L6" s="268"/>
      <c r="M6" s="270"/>
      <c r="N6" s="266"/>
      <c r="O6" s="271" t="s">
        <v>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247" t="s">
        <v>39</v>
      </c>
      <c r="AM6" s="247"/>
      <c r="AN6" s="247"/>
      <c r="AO6" s="247"/>
      <c r="AP6" s="248"/>
      <c r="AQ6" s="249" t="s">
        <v>44</v>
      </c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1"/>
      <c r="BJ6" s="9"/>
    </row>
    <row r="7" spans="1:62" ht="11.25" customHeight="1" thickBot="1" x14ac:dyDescent="0.2">
      <c r="A7" s="273"/>
      <c r="B7" s="281"/>
      <c r="C7" s="283"/>
      <c r="D7" s="285"/>
      <c r="E7" s="274"/>
      <c r="F7" s="277"/>
      <c r="G7" s="278"/>
      <c r="H7" s="267"/>
      <c r="I7" s="112"/>
      <c r="J7" s="265"/>
      <c r="K7" s="267"/>
      <c r="L7" s="269"/>
      <c r="M7" s="113"/>
      <c r="N7" s="267"/>
      <c r="O7" s="272"/>
      <c r="P7" s="15"/>
      <c r="Q7" s="9"/>
      <c r="R7" s="252" t="s">
        <v>40</v>
      </c>
      <c r="S7" s="253">
        <v>5</v>
      </c>
      <c r="T7" s="254"/>
      <c r="U7" s="257" t="s">
        <v>12</v>
      </c>
      <c r="V7" s="258">
        <v>9</v>
      </c>
      <c r="W7" s="260" t="s">
        <v>15</v>
      </c>
      <c r="X7" s="260"/>
      <c r="Y7" s="253">
        <v>20</v>
      </c>
      <c r="Z7" s="261"/>
      <c r="AA7" s="254"/>
      <c r="AB7" s="260" t="s">
        <v>17</v>
      </c>
      <c r="AC7" s="260"/>
      <c r="AD7" s="9"/>
      <c r="AE7" s="9"/>
      <c r="AF7" s="9"/>
      <c r="AG7" s="9"/>
      <c r="AH7" s="9"/>
      <c r="AI7" s="9"/>
      <c r="AJ7" s="9"/>
      <c r="AK7" s="9"/>
      <c r="AL7" s="9"/>
      <c r="AM7" s="9"/>
      <c r="AN7" s="16" t="s">
        <v>5</v>
      </c>
      <c r="AO7" s="16"/>
      <c r="AP7" s="16"/>
      <c r="AQ7" s="16"/>
      <c r="AR7" s="16"/>
      <c r="AS7" s="16"/>
      <c r="AT7" s="16"/>
      <c r="AU7" s="16"/>
      <c r="AV7" s="16"/>
      <c r="AW7" s="16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6.75" customHeight="1" x14ac:dyDescent="0.15">
      <c r="A8" s="9"/>
      <c r="B8" s="9"/>
      <c r="C8" s="9"/>
      <c r="D8" s="9"/>
      <c r="E8" s="9"/>
      <c r="F8" s="226" t="s">
        <v>7</v>
      </c>
      <c r="G8" s="227"/>
      <c r="H8" s="232">
        <f>SUM(AZ38)</f>
        <v>41050000</v>
      </c>
      <c r="I8" s="232"/>
      <c r="J8" s="232"/>
      <c r="K8" s="232"/>
      <c r="L8" s="232"/>
      <c r="M8" s="232"/>
      <c r="N8" s="232"/>
      <c r="O8" s="233"/>
      <c r="P8" s="15"/>
      <c r="Q8" s="9"/>
      <c r="R8" s="252"/>
      <c r="S8" s="255"/>
      <c r="T8" s="256"/>
      <c r="U8" s="257"/>
      <c r="V8" s="259"/>
      <c r="W8" s="260"/>
      <c r="X8" s="260"/>
      <c r="Y8" s="255"/>
      <c r="Z8" s="262"/>
      <c r="AA8" s="256"/>
      <c r="AB8" s="260"/>
      <c r="AC8" s="260"/>
      <c r="AD8" s="9"/>
      <c r="AE8" s="9"/>
      <c r="AF8" s="9"/>
      <c r="AG8" s="9"/>
      <c r="AH8" s="9"/>
      <c r="AI8" s="9"/>
      <c r="AJ8" s="9"/>
      <c r="AK8" s="9"/>
      <c r="AL8" s="9"/>
      <c r="AM8" s="9"/>
      <c r="AN8" s="238"/>
      <c r="AO8" s="239"/>
      <c r="AP8" s="239"/>
      <c r="AQ8" s="239"/>
      <c r="AR8" s="239"/>
      <c r="AS8" s="239"/>
      <c r="AT8" s="239"/>
      <c r="AU8" s="244"/>
      <c r="AV8" s="263" t="s">
        <v>21</v>
      </c>
      <c r="AW8" s="263"/>
      <c r="AX8" s="263"/>
      <c r="AY8" s="221" t="s">
        <v>75</v>
      </c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9"/>
    </row>
    <row r="9" spans="1:62" ht="4.5" customHeight="1" x14ac:dyDescent="0.15">
      <c r="A9" s="220" t="s">
        <v>6</v>
      </c>
      <c r="B9" s="220"/>
      <c r="C9" s="220"/>
      <c r="D9" s="220"/>
      <c r="E9" s="220"/>
      <c r="F9" s="228"/>
      <c r="G9" s="229"/>
      <c r="H9" s="234"/>
      <c r="I9" s="234"/>
      <c r="J9" s="234"/>
      <c r="K9" s="234"/>
      <c r="L9" s="234"/>
      <c r="M9" s="234"/>
      <c r="N9" s="234"/>
      <c r="O9" s="235"/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240"/>
      <c r="AO9" s="241"/>
      <c r="AP9" s="241"/>
      <c r="AQ9" s="241"/>
      <c r="AR9" s="241"/>
      <c r="AS9" s="241"/>
      <c r="AT9" s="241"/>
      <c r="AU9" s="245"/>
      <c r="AV9" s="263"/>
      <c r="AW9" s="263"/>
      <c r="AX9" s="263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9"/>
    </row>
    <row r="10" spans="1:62" ht="9.75" customHeight="1" thickBot="1" x14ac:dyDescent="0.2">
      <c r="A10" s="220"/>
      <c r="B10" s="220"/>
      <c r="C10" s="220"/>
      <c r="D10" s="220"/>
      <c r="E10" s="220"/>
      <c r="F10" s="230"/>
      <c r="G10" s="231"/>
      <c r="H10" s="236"/>
      <c r="I10" s="236"/>
      <c r="J10" s="236"/>
      <c r="K10" s="236"/>
      <c r="L10" s="236"/>
      <c r="M10" s="236"/>
      <c r="N10" s="236"/>
      <c r="O10" s="237"/>
      <c r="P10" s="1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242"/>
      <c r="AO10" s="243"/>
      <c r="AP10" s="243"/>
      <c r="AQ10" s="243"/>
      <c r="AR10" s="243"/>
      <c r="AS10" s="243"/>
      <c r="AT10" s="243"/>
      <c r="AU10" s="246"/>
      <c r="AV10" s="53"/>
      <c r="AW10" s="53"/>
      <c r="AX10" s="53"/>
      <c r="AY10" s="221" t="s">
        <v>62</v>
      </c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9"/>
    </row>
    <row r="11" spans="1:62" ht="7.5" customHeight="1" thickBo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x14ac:dyDescent="0.15">
      <c r="A12" s="222" t="s">
        <v>8</v>
      </c>
      <c r="B12" s="210" t="s">
        <v>35</v>
      </c>
      <c r="C12" s="211"/>
      <c r="D12" s="211"/>
      <c r="E12" s="217"/>
      <c r="F12" s="17" t="s">
        <v>36</v>
      </c>
      <c r="G12" s="210" t="s">
        <v>9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7"/>
      <c r="R12" s="210" t="s">
        <v>10</v>
      </c>
      <c r="S12" s="217"/>
      <c r="T12" s="224" t="s">
        <v>11</v>
      </c>
      <c r="U12" s="210" t="s">
        <v>13</v>
      </c>
      <c r="V12" s="211"/>
      <c r="W12" s="217"/>
      <c r="X12" s="210" t="s">
        <v>14</v>
      </c>
      <c r="Y12" s="211"/>
      <c r="Z12" s="211"/>
      <c r="AA12" s="211"/>
      <c r="AB12" s="211"/>
      <c r="AC12" s="211"/>
      <c r="AD12" s="211"/>
      <c r="AE12" s="211"/>
      <c r="AF12" s="210" t="s">
        <v>50</v>
      </c>
      <c r="AG12" s="211"/>
      <c r="AH12" s="211"/>
      <c r="AI12" s="211"/>
      <c r="AJ12" s="211"/>
      <c r="AK12" s="211"/>
      <c r="AL12" s="211"/>
      <c r="AM12" s="211"/>
      <c r="AN12" s="212"/>
      <c r="AO12" s="216" t="s">
        <v>57</v>
      </c>
      <c r="AP12" s="211"/>
      <c r="AQ12" s="211"/>
      <c r="AR12" s="211"/>
      <c r="AS12" s="211"/>
      <c r="AT12" s="211"/>
      <c r="AU12" s="211"/>
      <c r="AV12" s="211"/>
      <c r="AW12" s="217"/>
      <c r="AX12" s="210" t="s">
        <v>58</v>
      </c>
      <c r="AY12" s="217"/>
      <c r="AZ12" s="210" t="s">
        <v>59</v>
      </c>
      <c r="BA12" s="211"/>
      <c r="BB12" s="211"/>
      <c r="BC12" s="211"/>
      <c r="BD12" s="211"/>
      <c r="BE12" s="211"/>
      <c r="BF12" s="211"/>
      <c r="BG12" s="211"/>
      <c r="BH12" s="211"/>
      <c r="BI12" s="212"/>
      <c r="BJ12" s="26"/>
    </row>
    <row r="13" spans="1:62" x14ac:dyDescent="0.15">
      <c r="A13" s="223"/>
      <c r="B13" s="213"/>
      <c r="C13" s="214"/>
      <c r="D13" s="214"/>
      <c r="E13" s="219"/>
      <c r="F13" s="18" t="s">
        <v>37</v>
      </c>
      <c r="G13" s="213"/>
      <c r="H13" s="214"/>
      <c r="I13" s="214"/>
      <c r="J13" s="214"/>
      <c r="K13" s="214"/>
      <c r="L13" s="214"/>
      <c r="M13" s="214"/>
      <c r="N13" s="214"/>
      <c r="O13" s="214"/>
      <c r="P13" s="214"/>
      <c r="Q13" s="219"/>
      <c r="R13" s="213"/>
      <c r="S13" s="219"/>
      <c r="T13" s="225"/>
      <c r="U13" s="213"/>
      <c r="V13" s="214"/>
      <c r="W13" s="219"/>
      <c r="X13" s="213"/>
      <c r="Y13" s="214"/>
      <c r="Z13" s="214"/>
      <c r="AA13" s="214"/>
      <c r="AB13" s="214"/>
      <c r="AC13" s="214"/>
      <c r="AD13" s="214"/>
      <c r="AE13" s="214"/>
      <c r="AF13" s="213"/>
      <c r="AG13" s="214"/>
      <c r="AH13" s="214"/>
      <c r="AI13" s="214"/>
      <c r="AJ13" s="214"/>
      <c r="AK13" s="214"/>
      <c r="AL13" s="214"/>
      <c r="AM13" s="214"/>
      <c r="AN13" s="215"/>
      <c r="AO13" s="218"/>
      <c r="AP13" s="214"/>
      <c r="AQ13" s="214"/>
      <c r="AR13" s="214"/>
      <c r="AS13" s="214"/>
      <c r="AT13" s="214"/>
      <c r="AU13" s="214"/>
      <c r="AV13" s="214"/>
      <c r="AW13" s="219"/>
      <c r="AX13" s="213"/>
      <c r="AY13" s="219"/>
      <c r="AZ13" s="213"/>
      <c r="BA13" s="214"/>
      <c r="BB13" s="214"/>
      <c r="BC13" s="214"/>
      <c r="BD13" s="214"/>
      <c r="BE13" s="214"/>
      <c r="BF13" s="214"/>
      <c r="BG13" s="214"/>
      <c r="BH13" s="214"/>
      <c r="BI13" s="215"/>
      <c r="BJ13" s="26"/>
    </row>
    <row r="14" spans="1:62" ht="13.5" customHeight="1" x14ac:dyDescent="0.15">
      <c r="A14" s="184" t="s">
        <v>77</v>
      </c>
      <c r="B14" s="186" t="s">
        <v>79</v>
      </c>
      <c r="C14" s="187"/>
      <c r="D14" s="187"/>
      <c r="E14" s="188"/>
      <c r="F14" s="65" t="s">
        <v>64</v>
      </c>
      <c r="G14" s="186" t="s">
        <v>55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92"/>
      <c r="S14" s="193"/>
      <c r="T14" s="196"/>
      <c r="U14" s="136"/>
      <c r="V14" s="137"/>
      <c r="W14" s="138"/>
      <c r="X14" s="142">
        <v>500000</v>
      </c>
      <c r="Y14" s="143"/>
      <c r="Z14" s="143"/>
      <c r="AA14" s="143"/>
      <c r="AB14" s="143"/>
      <c r="AC14" s="143"/>
      <c r="AD14" s="143"/>
      <c r="AE14" s="144"/>
      <c r="AF14" s="51">
        <v>1</v>
      </c>
      <c r="AG14" s="50">
        <f t="shared" ref="AG14" si="0">IF(AF14=1,X14,0)</f>
        <v>500000</v>
      </c>
      <c r="AH14" s="50">
        <f t="shared" ref="AH14" si="1">IF(AF14=1,INT(X14*0.1),0)</f>
        <v>50000</v>
      </c>
      <c r="AI14" s="50">
        <f t="shared" ref="AI14" si="2">IF(AF14=2,ROUNDUP(X14/1.1,0),0)</f>
        <v>0</v>
      </c>
      <c r="AJ14" s="50">
        <f t="shared" ref="AJ14" si="3">IF(AF14=2,X14-AI14,0)</f>
        <v>0</v>
      </c>
      <c r="AK14" s="50">
        <f t="shared" ref="AK14" si="4">IF(AF14=3,X14,0)</f>
        <v>0</v>
      </c>
      <c r="AL14" s="52">
        <v>0</v>
      </c>
      <c r="AM14" s="148">
        <f>IF(AF14&lt;3,10,0)</f>
        <v>10</v>
      </c>
      <c r="AN14" s="149"/>
      <c r="AO14" s="152">
        <f>IF(AF14=1,AG14,IF(AF14=2,AI14,AK14))</f>
        <v>500000</v>
      </c>
      <c r="AP14" s="153"/>
      <c r="AQ14" s="153"/>
      <c r="AR14" s="153"/>
      <c r="AS14" s="153"/>
      <c r="AT14" s="153"/>
      <c r="AU14" s="153"/>
      <c r="AV14" s="153"/>
      <c r="AW14" s="154"/>
      <c r="AX14" s="158">
        <f t="shared" ref="AX14" si="5">IF(AF14=1,AH14,IF(AF14=2,AJ14,AL14))</f>
        <v>50000</v>
      </c>
      <c r="AY14" s="159"/>
      <c r="AZ14" s="162">
        <f>AO14+AX14</f>
        <v>550000</v>
      </c>
      <c r="BA14" s="163"/>
      <c r="BB14" s="163"/>
      <c r="BC14" s="163"/>
      <c r="BD14" s="163"/>
      <c r="BE14" s="163"/>
      <c r="BF14" s="163"/>
      <c r="BG14" s="163"/>
      <c r="BH14" s="163"/>
      <c r="BI14" s="164"/>
      <c r="BJ14" s="49"/>
    </row>
    <row r="15" spans="1:62" ht="13.5" customHeight="1" x14ac:dyDescent="0.15">
      <c r="A15" s="198"/>
      <c r="B15" s="199"/>
      <c r="C15" s="200"/>
      <c r="D15" s="200"/>
      <c r="E15" s="201"/>
      <c r="F15" s="66" t="s">
        <v>63</v>
      </c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1"/>
      <c r="R15" s="202"/>
      <c r="S15" s="203"/>
      <c r="T15" s="204"/>
      <c r="U15" s="205"/>
      <c r="V15" s="206"/>
      <c r="W15" s="207"/>
      <c r="X15" s="171"/>
      <c r="Y15" s="172"/>
      <c r="Z15" s="172"/>
      <c r="AA15" s="172"/>
      <c r="AB15" s="172"/>
      <c r="AC15" s="172"/>
      <c r="AD15" s="172"/>
      <c r="AE15" s="173"/>
      <c r="AF15" s="51"/>
      <c r="AG15" s="50"/>
      <c r="AH15" s="50"/>
      <c r="AI15" s="50"/>
      <c r="AJ15" s="50"/>
      <c r="AK15" s="50"/>
      <c r="AL15" s="52"/>
      <c r="AM15" s="174"/>
      <c r="AN15" s="175"/>
      <c r="AO15" s="176"/>
      <c r="AP15" s="177"/>
      <c r="AQ15" s="177"/>
      <c r="AR15" s="177"/>
      <c r="AS15" s="177"/>
      <c r="AT15" s="177"/>
      <c r="AU15" s="177"/>
      <c r="AV15" s="177"/>
      <c r="AW15" s="178"/>
      <c r="AX15" s="179"/>
      <c r="AY15" s="180"/>
      <c r="AZ15" s="181"/>
      <c r="BA15" s="182"/>
      <c r="BB15" s="182"/>
      <c r="BC15" s="182"/>
      <c r="BD15" s="182"/>
      <c r="BE15" s="182"/>
      <c r="BF15" s="182"/>
      <c r="BG15" s="182"/>
      <c r="BH15" s="182"/>
      <c r="BI15" s="183"/>
      <c r="BJ15" s="49"/>
    </row>
    <row r="16" spans="1:62" ht="13.5" customHeight="1" x14ac:dyDescent="0.15">
      <c r="A16" s="184" t="s">
        <v>78</v>
      </c>
      <c r="B16" s="186" t="s">
        <v>80</v>
      </c>
      <c r="C16" s="187"/>
      <c r="D16" s="187"/>
      <c r="E16" s="188"/>
      <c r="F16" s="65" t="s">
        <v>64</v>
      </c>
      <c r="G16" s="186" t="s">
        <v>55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92"/>
      <c r="S16" s="193"/>
      <c r="T16" s="196"/>
      <c r="U16" s="136"/>
      <c r="V16" s="137"/>
      <c r="W16" s="138"/>
      <c r="X16" s="142">
        <v>1000000</v>
      </c>
      <c r="Y16" s="143"/>
      <c r="Z16" s="143"/>
      <c r="AA16" s="143"/>
      <c r="AB16" s="143"/>
      <c r="AC16" s="143"/>
      <c r="AD16" s="143"/>
      <c r="AE16" s="144"/>
      <c r="AF16" s="310">
        <v>10</v>
      </c>
      <c r="AG16" s="311"/>
      <c r="AH16" s="311"/>
      <c r="AI16" s="311"/>
      <c r="AJ16" s="311"/>
      <c r="AK16" s="311"/>
      <c r="AL16" s="312"/>
      <c r="AM16" s="208">
        <f>IF(AF16&lt;3,10,0)</f>
        <v>0</v>
      </c>
      <c r="AN16" s="149"/>
      <c r="AO16" s="152">
        <v>1000000</v>
      </c>
      <c r="AP16" s="153"/>
      <c r="AQ16" s="153"/>
      <c r="AR16" s="153"/>
      <c r="AS16" s="153"/>
      <c r="AT16" s="153"/>
      <c r="AU16" s="153"/>
      <c r="AV16" s="153"/>
      <c r="AW16" s="154"/>
      <c r="AX16" s="158">
        <v>100000</v>
      </c>
      <c r="AY16" s="159"/>
      <c r="AZ16" s="162">
        <f>AO16+AX16</f>
        <v>1100000</v>
      </c>
      <c r="BA16" s="163"/>
      <c r="BB16" s="163"/>
      <c r="BC16" s="163"/>
      <c r="BD16" s="163"/>
      <c r="BE16" s="163"/>
      <c r="BF16" s="163"/>
      <c r="BG16" s="163"/>
      <c r="BH16" s="163"/>
      <c r="BI16" s="164"/>
      <c r="BJ16" s="49"/>
    </row>
    <row r="17" spans="1:62" ht="13.5" customHeight="1" x14ac:dyDescent="0.15">
      <c r="A17" s="198"/>
      <c r="B17" s="199"/>
      <c r="C17" s="200"/>
      <c r="D17" s="200"/>
      <c r="E17" s="201"/>
      <c r="F17" s="66" t="s">
        <v>63</v>
      </c>
      <c r="G17" s="199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202"/>
      <c r="S17" s="203"/>
      <c r="T17" s="204"/>
      <c r="U17" s="205"/>
      <c r="V17" s="206"/>
      <c r="W17" s="207"/>
      <c r="X17" s="171"/>
      <c r="Y17" s="172"/>
      <c r="Z17" s="172"/>
      <c r="AA17" s="172"/>
      <c r="AB17" s="172"/>
      <c r="AC17" s="172"/>
      <c r="AD17" s="172"/>
      <c r="AE17" s="173"/>
      <c r="AF17" s="313"/>
      <c r="AG17" s="314"/>
      <c r="AH17" s="314"/>
      <c r="AI17" s="314"/>
      <c r="AJ17" s="314"/>
      <c r="AK17" s="314"/>
      <c r="AL17" s="315"/>
      <c r="AM17" s="209"/>
      <c r="AN17" s="175"/>
      <c r="AO17" s="176"/>
      <c r="AP17" s="177"/>
      <c r="AQ17" s="177"/>
      <c r="AR17" s="177"/>
      <c r="AS17" s="177"/>
      <c r="AT17" s="177"/>
      <c r="AU17" s="177"/>
      <c r="AV17" s="177"/>
      <c r="AW17" s="178"/>
      <c r="AX17" s="179"/>
      <c r="AY17" s="180"/>
      <c r="AZ17" s="181"/>
      <c r="BA17" s="182"/>
      <c r="BB17" s="182"/>
      <c r="BC17" s="182"/>
      <c r="BD17" s="182"/>
      <c r="BE17" s="182"/>
      <c r="BF17" s="182"/>
      <c r="BG17" s="182"/>
      <c r="BH17" s="182"/>
      <c r="BI17" s="183"/>
      <c r="BJ17" s="49"/>
    </row>
    <row r="18" spans="1:62" ht="13.5" customHeight="1" x14ac:dyDescent="0.15">
      <c r="A18" s="184" t="s">
        <v>77</v>
      </c>
      <c r="B18" s="186" t="s">
        <v>81</v>
      </c>
      <c r="C18" s="187"/>
      <c r="D18" s="187"/>
      <c r="E18" s="188"/>
      <c r="F18" s="65" t="s">
        <v>64</v>
      </c>
      <c r="G18" s="186" t="s">
        <v>55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92"/>
      <c r="S18" s="193"/>
      <c r="T18" s="196"/>
      <c r="U18" s="136"/>
      <c r="V18" s="137"/>
      <c r="W18" s="138"/>
      <c r="X18" s="142">
        <v>2000000</v>
      </c>
      <c r="Y18" s="143"/>
      <c r="Z18" s="143"/>
      <c r="AA18" s="143"/>
      <c r="AB18" s="143"/>
      <c r="AC18" s="143"/>
      <c r="AD18" s="143"/>
      <c r="AE18" s="144"/>
      <c r="AF18" s="310" t="s">
        <v>56</v>
      </c>
      <c r="AG18" s="311"/>
      <c r="AH18" s="311"/>
      <c r="AI18" s="311"/>
      <c r="AJ18" s="311"/>
      <c r="AK18" s="311"/>
      <c r="AL18" s="312"/>
      <c r="AM18" s="208">
        <f>IF(AF18&lt;3,10,0)</f>
        <v>0</v>
      </c>
      <c r="AN18" s="149"/>
      <c r="AO18" s="152">
        <v>1818182</v>
      </c>
      <c r="AP18" s="153"/>
      <c r="AQ18" s="153"/>
      <c r="AR18" s="153"/>
      <c r="AS18" s="153"/>
      <c r="AT18" s="153"/>
      <c r="AU18" s="153"/>
      <c r="AV18" s="153"/>
      <c r="AW18" s="154"/>
      <c r="AX18" s="158">
        <v>181818</v>
      </c>
      <c r="AY18" s="159"/>
      <c r="AZ18" s="162">
        <f>AO18+AX18</f>
        <v>2000000</v>
      </c>
      <c r="BA18" s="163"/>
      <c r="BB18" s="163"/>
      <c r="BC18" s="163"/>
      <c r="BD18" s="163"/>
      <c r="BE18" s="163"/>
      <c r="BF18" s="163"/>
      <c r="BG18" s="163"/>
      <c r="BH18" s="163"/>
      <c r="BI18" s="164"/>
      <c r="BJ18" s="49"/>
    </row>
    <row r="19" spans="1:62" ht="13.5" customHeight="1" x14ac:dyDescent="0.15">
      <c r="A19" s="198"/>
      <c r="B19" s="199"/>
      <c r="C19" s="200"/>
      <c r="D19" s="200"/>
      <c r="E19" s="201"/>
      <c r="F19" s="66" t="s">
        <v>63</v>
      </c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/>
      <c r="S19" s="203"/>
      <c r="T19" s="204"/>
      <c r="U19" s="205"/>
      <c r="V19" s="206"/>
      <c r="W19" s="207"/>
      <c r="X19" s="171"/>
      <c r="Y19" s="172"/>
      <c r="Z19" s="172"/>
      <c r="AA19" s="172"/>
      <c r="AB19" s="172"/>
      <c r="AC19" s="172"/>
      <c r="AD19" s="172"/>
      <c r="AE19" s="173"/>
      <c r="AF19" s="313"/>
      <c r="AG19" s="314"/>
      <c r="AH19" s="314"/>
      <c r="AI19" s="314"/>
      <c r="AJ19" s="314"/>
      <c r="AK19" s="314"/>
      <c r="AL19" s="315"/>
      <c r="AM19" s="209"/>
      <c r="AN19" s="175"/>
      <c r="AO19" s="176"/>
      <c r="AP19" s="177"/>
      <c r="AQ19" s="177"/>
      <c r="AR19" s="177"/>
      <c r="AS19" s="177"/>
      <c r="AT19" s="177"/>
      <c r="AU19" s="177"/>
      <c r="AV19" s="177"/>
      <c r="AW19" s="178"/>
      <c r="AX19" s="179"/>
      <c r="AY19" s="180"/>
      <c r="AZ19" s="181"/>
      <c r="BA19" s="182"/>
      <c r="BB19" s="182"/>
      <c r="BC19" s="182"/>
      <c r="BD19" s="182"/>
      <c r="BE19" s="182"/>
      <c r="BF19" s="182"/>
      <c r="BG19" s="182"/>
      <c r="BH19" s="182"/>
      <c r="BI19" s="183"/>
      <c r="BJ19" s="49"/>
    </row>
    <row r="20" spans="1:62" ht="13.5" customHeight="1" x14ac:dyDescent="0.15">
      <c r="A20" s="184" t="s">
        <v>78</v>
      </c>
      <c r="B20" s="186" t="s">
        <v>82</v>
      </c>
      <c r="C20" s="187"/>
      <c r="D20" s="187"/>
      <c r="E20" s="188"/>
      <c r="F20" s="65" t="s">
        <v>64</v>
      </c>
      <c r="G20" s="186" t="s">
        <v>55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92"/>
      <c r="S20" s="193"/>
      <c r="T20" s="196"/>
      <c r="U20" s="136"/>
      <c r="V20" s="137"/>
      <c r="W20" s="138"/>
      <c r="X20" s="142">
        <v>3000000</v>
      </c>
      <c r="Y20" s="143"/>
      <c r="Z20" s="143"/>
      <c r="AA20" s="143"/>
      <c r="AB20" s="143"/>
      <c r="AC20" s="143"/>
      <c r="AD20" s="143"/>
      <c r="AE20" s="144"/>
      <c r="AF20" s="316">
        <v>10</v>
      </c>
      <c r="AG20" s="311"/>
      <c r="AH20" s="311"/>
      <c r="AI20" s="311"/>
      <c r="AJ20" s="311"/>
      <c r="AK20" s="311"/>
      <c r="AL20" s="312"/>
      <c r="AM20" s="148">
        <f>IF(AF20&lt;3,10,0)</f>
        <v>0</v>
      </c>
      <c r="AN20" s="149"/>
      <c r="AO20" s="152">
        <v>3000000</v>
      </c>
      <c r="AP20" s="153"/>
      <c r="AQ20" s="153"/>
      <c r="AR20" s="153"/>
      <c r="AS20" s="153"/>
      <c r="AT20" s="153"/>
      <c r="AU20" s="153"/>
      <c r="AV20" s="153"/>
      <c r="AW20" s="154"/>
      <c r="AX20" s="158">
        <v>300000</v>
      </c>
      <c r="AY20" s="159"/>
      <c r="AZ20" s="162">
        <f>AO20+AX20</f>
        <v>3300000</v>
      </c>
      <c r="BA20" s="163"/>
      <c r="BB20" s="163"/>
      <c r="BC20" s="163"/>
      <c r="BD20" s="163"/>
      <c r="BE20" s="163"/>
      <c r="BF20" s="163"/>
      <c r="BG20" s="163"/>
      <c r="BH20" s="163"/>
      <c r="BI20" s="164"/>
      <c r="BJ20" s="49"/>
    </row>
    <row r="21" spans="1:62" ht="13.5" customHeight="1" x14ac:dyDescent="0.15">
      <c r="A21" s="198"/>
      <c r="B21" s="199"/>
      <c r="C21" s="200"/>
      <c r="D21" s="200"/>
      <c r="E21" s="201"/>
      <c r="F21" s="66" t="s">
        <v>63</v>
      </c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1"/>
      <c r="R21" s="202"/>
      <c r="S21" s="203"/>
      <c r="T21" s="204"/>
      <c r="U21" s="205"/>
      <c r="V21" s="206"/>
      <c r="W21" s="207"/>
      <c r="X21" s="171"/>
      <c r="Y21" s="172"/>
      <c r="Z21" s="172"/>
      <c r="AA21" s="172"/>
      <c r="AB21" s="172"/>
      <c r="AC21" s="172"/>
      <c r="AD21" s="172"/>
      <c r="AE21" s="173"/>
      <c r="AF21" s="317"/>
      <c r="AG21" s="314"/>
      <c r="AH21" s="314"/>
      <c r="AI21" s="314"/>
      <c r="AJ21" s="314"/>
      <c r="AK21" s="314"/>
      <c r="AL21" s="315"/>
      <c r="AM21" s="174"/>
      <c r="AN21" s="175"/>
      <c r="AO21" s="176"/>
      <c r="AP21" s="177"/>
      <c r="AQ21" s="177"/>
      <c r="AR21" s="177"/>
      <c r="AS21" s="177"/>
      <c r="AT21" s="177"/>
      <c r="AU21" s="177"/>
      <c r="AV21" s="177"/>
      <c r="AW21" s="178"/>
      <c r="AX21" s="179"/>
      <c r="AY21" s="180"/>
      <c r="AZ21" s="181"/>
      <c r="BA21" s="182"/>
      <c r="BB21" s="182"/>
      <c r="BC21" s="182"/>
      <c r="BD21" s="182"/>
      <c r="BE21" s="182"/>
      <c r="BF21" s="182"/>
      <c r="BG21" s="182"/>
      <c r="BH21" s="182"/>
      <c r="BI21" s="183"/>
      <c r="BJ21" s="49"/>
    </row>
    <row r="22" spans="1:62" ht="13.5" customHeight="1" x14ac:dyDescent="0.15">
      <c r="A22" s="184" t="s">
        <v>77</v>
      </c>
      <c r="B22" s="186" t="s">
        <v>83</v>
      </c>
      <c r="C22" s="187"/>
      <c r="D22" s="187"/>
      <c r="E22" s="188"/>
      <c r="F22" s="65" t="s">
        <v>64</v>
      </c>
      <c r="G22" s="186" t="s">
        <v>55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92"/>
      <c r="S22" s="193"/>
      <c r="T22" s="196"/>
      <c r="U22" s="136"/>
      <c r="V22" s="137"/>
      <c r="W22" s="138"/>
      <c r="X22" s="142">
        <v>4000000</v>
      </c>
      <c r="Y22" s="143"/>
      <c r="Z22" s="143"/>
      <c r="AA22" s="143"/>
      <c r="AB22" s="143"/>
      <c r="AC22" s="143"/>
      <c r="AD22" s="143"/>
      <c r="AE22" s="144"/>
      <c r="AF22" s="316">
        <v>10</v>
      </c>
      <c r="AG22" s="311"/>
      <c r="AH22" s="311"/>
      <c r="AI22" s="311"/>
      <c r="AJ22" s="311"/>
      <c r="AK22" s="311"/>
      <c r="AL22" s="312"/>
      <c r="AM22" s="148">
        <f>IF(AF22&lt;3,10,0)</f>
        <v>0</v>
      </c>
      <c r="AN22" s="149"/>
      <c r="AO22" s="152">
        <v>4000000</v>
      </c>
      <c r="AP22" s="153"/>
      <c r="AQ22" s="153"/>
      <c r="AR22" s="153"/>
      <c r="AS22" s="153"/>
      <c r="AT22" s="153"/>
      <c r="AU22" s="153"/>
      <c r="AV22" s="153"/>
      <c r="AW22" s="154"/>
      <c r="AX22" s="158">
        <v>400000</v>
      </c>
      <c r="AY22" s="159"/>
      <c r="AZ22" s="162">
        <f>AO22+AX22</f>
        <v>4400000</v>
      </c>
      <c r="BA22" s="163"/>
      <c r="BB22" s="163"/>
      <c r="BC22" s="163"/>
      <c r="BD22" s="163"/>
      <c r="BE22" s="163"/>
      <c r="BF22" s="163"/>
      <c r="BG22" s="163"/>
      <c r="BH22" s="163"/>
      <c r="BI22" s="164"/>
      <c r="BJ22" s="49"/>
    </row>
    <row r="23" spans="1:62" ht="13.5" customHeight="1" x14ac:dyDescent="0.15">
      <c r="A23" s="198"/>
      <c r="B23" s="199"/>
      <c r="C23" s="200"/>
      <c r="D23" s="200"/>
      <c r="E23" s="201"/>
      <c r="F23" s="66" t="s">
        <v>63</v>
      </c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202"/>
      <c r="S23" s="203"/>
      <c r="T23" s="204"/>
      <c r="U23" s="205"/>
      <c r="V23" s="206"/>
      <c r="W23" s="207"/>
      <c r="X23" s="171"/>
      <c r="Y23" s="172"/>
      <c r="Z23" s="172"/>
      <c r="AA23" s="172"/>
      <c r="AB23" s="172"/>
      <c r="AC23" s="172"/>
      <c r="AD23" s="172"/>
      <c r="AE23" s="173"/>
      <c r="AF23" s="317"/>
      <c r="AG23" s="314"/>
      <c r="AH23" s="314"/>
      <c r="AI23" s="314"/>
      <c r="AJ23" s="314"/>
      <c r="AK23" s="314"/>
      <c r="AL23" s="315"/>
      <c r="AM23" s="174"/>
      <c r="AN23" s="175"/>
      <c r="AO23" s="176"/>
      <c r="AP23" s="177"/>
      <c r="AQ23" s="177"/>
      <c r="AR23" s="177"/>
      <c r="AS23" s="177"/>
      <c r="AT23" s="177"/>
      <c r="AU23" s="177"/>
      <c r="AV23" s="177"/>
      <c r="AW23" s="178"/>
      <c r="AX23" s="179"/>
      <c r="AY23" s="180"/>
      <c r="AZ23" s="181"/>
      <c r="BA23" s="182"/>
      <c r="BB23" s="182"/>
      <c r="BC23" s="182"/>
      <c r="BD23" s="182"/>
      <c r="BE23" s="182"/>
      <c r="BF23" s="182"/>
      <c r="BG23" s="182"/>
      <c r="BH23" s="182"/>
      <c r="BI23" s="183"/>
      <c r="BJ23" s="49"/>
    </row>
    <row r="24" spans="1:62" ht="13.5" customHeight="1" x14ac:dyDescent="0.15">
      <c r="A24" s="184" t="s">
        <v>78</v>
      </c>
      <c r="B24" s="186" t="s">
        <v>84</v>
      </c>
      <c r="C24" s="187"/>
      <c r="D24" s="187"/>
      <c r="E24" s="188"/>
      <c r="F24" s="65" t="s">
        <v>64</v>
      </c>
      <c r="G24" s="186" t="s">
        <v>55</v>
      </c>
      <c r="H24" s="187"/>
      <c r="I24" s="187"/>
      <c r="J24" s="187"/>
      <c r="K24" s="187"/>
      <c r="L24" s="187"/>
      <c r="M24" s="187"/>
      <c r="N24" s="187"/>
      <c r="O24" s="187"/>
      <c r="P24" s="187"/>
      <c r="Q24" s="188"/>
      <c r="R24" s="192"/>
      <c r="S24" s="193"/>
      <c r="T24" s="196"/>
      <c r="U24" s="136"/>
      <c r="V24" s="137"/>
      <c r="W24" s="138"/>
      <c r="X24" s="142">
        <v>5000000</v>
      </c>
      <c r="Y24" s="143"/>
      <c r="Z24" s="143"/>
      <c r="AA24" s="143"/>
      <c r="AB24" s="143"/>
      <c r="AC24" s="143"/>
      <c r="AD24" s="143"/>
      <c r="AE24" s="144"/>
      <c r="AF24" s="316">
        <v>10</v>
      </c>
      <c r="AG24" s="311"/>
      <c r="AH24" s="311"/>
      <c r="AI24" s="311"/>
      <c r="AJ24" s="311"/>
      <c r="AK24" s="311"/>
      <c r="AL24" s="312"/>
      <c r="AM24" s="148">
        <f>IF(AF24&lt;3,10,0)</f>
        <v>0</v>
      </c>
      <c r="AN24" s="149"/>
      <c r="AO24" s="152">
        <v>5000000</v>
      </c>
      <c r="AP24" s="153"/>
      <c r="AQ24" s="153"/>
      <c r="AR24" s="153"/>
      <c r="AS24" s="153"/>
      <c r="AT24" s="153"/>
      <c r="AU24" s="153"/>
      <c r="AV24" s="153"/>
      <c r="AW24" s="154"/>
      <c r="AX24" s="158">
        <v>500000</v>
      </c>
      <c r="AY24" s="159"/>
      <c r="AZ24" s="162">
        <f>AO24+AX24</f>
        <v>5500000</v>
      </c>
      <c r="BA24" s="163"/>
      <c r="BB24" s="163"/>
      <c r="BC24" s="163"/>
      <c r="BD24" s="163"/>
      <c r="BE24" s="163"/>
      <c r="BF24" s="163"/>
      <c r="BG24" s="163"/>
      <c r="BH24" s="163"/>
      <c r="BI24" s="164"/>
      <c r="BJ24" s="49"/>
    </row>
    <row r="25" spans="1:62" ht="13.5" customHeight="1" x14ac:dyDescent="0.15">
      <c r="A25" s="198"/>
      <c r="B25" s="199"/>
      <c r="C25" s="200"/>
      <c r="D25" s="200"/>
      <c r="E25" s="201"/>
      <c r="F25" s="66" t="s">
        <v>63</v>
      </c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1"/>
      <c r="R25" s="202"/>
      <c r="S25" s="203"/>
      <c r="T25" s="204"/>
      <c r="U25" s="205"/>
      <c r="V25" s="206"/>
      <c r="W25" s="207"/>
      <c r="X25" s="171"/>
      <c r="Y25" s="172"/>
      <c r="Z25" s="172"/>
      <c r="AA25" s="172"/>
      <c r="AB25" s="172"/>
      <c r="AC25" s="172"/>
      <c r="AD25" s="172"/>
      <c r="AE25" s="173"/>
      <c r="AF25" s="317"/>
      <c r="AG25" s="314"/>
      <c r="AH25" s="314"/>
      <c r="AI25" s="314"/>
      <c r="AJ25" s="314"/>
      <c r="AK25" s="314"/>
      <c r="AL25" s="315"/>
      <c r="AM25" s="174"/>
      <c r="AN25" s="175"/>
      <c r="AO25" s="176"/>
      <c r="AP25" s="177"/>
      <c r="AQ25" s="177"/>
      <c r="AR25" s="177"/>
      <c r="AS25" s="177"/>
      <c r="AT25" s="177"/>
      <c r="AU25" s="177"/>
      <c r="AV25" s="177"/>
      <c r="AW25" s="178"/>
      <c r="AX25" s="179"/>
      <c r="AY25" s="180"/>
      <c r="AZ25" s="181"/>
      <c r="BA25" s="182"/>
      <c r="BB25" s="182"/>
      <c r="BC25" s="182"/>
      <c r="BD25" s="182"/>
      <c r="BE25" s="182"/>
      <c r="BF25" s="182"/>
      <c r="BG25" s="182"/>
      <c r="BH25" s="182"/>
      <c r="BI25" s="183"/>
      <c r="BJ25" s="49"/>
    </row>
    <row r="26" spans="1:62" ht="13.5" customHeight="1" x14ac:dyDescent="0.15">
      <c r="A26" s="184" t="s">
        <v>77</v>
      </c>
      <c r="B26" s="186" t="s">
        <v>85</v>
      </c>
      <c r="C26" s="187"/>
      <c r="D26" s="187"/>
      <c r="E26" s="188"/>
      <c r="F26" s="65" t="s">
        <v>64</v>
      </c>
      <c r="G26" s="186" t="s">
        <v>55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192"/>
      <c r="S26" s="193"/>
      <c r="T26" s="196"/>
      <c r="U26" s="136"/>
      <c r="V26" s="137"/>
      <c r="W26" s="138"/>
      <c r="X26" s="142">
        <v>6000000</v>
      </c>
      <c r="Y26" s="143"/>
      <c r="Z26" s="143"/>
      <c r="AA26" s="143"/>
      <c r="AB26" s="143"/>
      <c r="AC26" s="143"/>
      <c r="AD26" s="143"/>
      <c r="AE26" s="144"/>
      <c r="AF26" s="316">
        <v>10</v>
      </c>
      <c r="AG26" s="311"/>
      <c r="AH26" s="311"/>
      <c r="AI26" s="311"/>
      <c r="AJ26" s="311"/>
      <c r="AK26" s="311"/>
      <c r="AL26" s="312"/>
      <c r="AM26" s="148">
        <f>IF(AF26&lt;3,10,0)</f>
        <v>0</v>
      </c>
      <c r="AN26" s="149"/>
      <c r="AO26" s="152">
        <f>IF(AF26=1,AG26,IF(AF26=2,AI26,AK26))</f>
        <v>0</v>
      </c>
      <c r="AP26" s="153"/>
      <c r="AQ26" s="153"/>
      <c r="AR26" s="153"/>
      <c r="AS26" s="153"/>
      <c r="AT26" s="153"/>
      <c r="AU26" s="153"/>
      <c r="AV26" s="153"/>
      <c r="AW26" s="154"/>
      <c r="AX26" s="158">
        <f t="shared" ref="AX26" si="6">IF(AF26=1,AH26,IF(AF26=2,AJ26,AL26))</f>
        <v>0</v>
      </c>
      <c r="AY26" s="159"/>
      <c r="AZ26" s="162">
        <f>AO26+AX26</f>
        <v>0</v>
      </c>
      <c r="BA26" s="163"/>
      <c r="BB26" s="163"/>
      <c r="BC26" s="163"/>
      <c r="BD26" s="163"/>
      <c r="BE26" s="163"/>
      <c r="BF26" s="163"/>
      <c r="BG26" s="163"/>
      <c r="BH26" s="163"/>
      <c r="BI26" s="164"/>
      <c r="BJ26" s="49"/>
    </row>
    <row r="27" spans="1:62" ht="13.5" customHeight="1" x14ac:dyDescent="0.15">
      <c r="A27" s="198"/>
      <c r="B27" s="199"/>
      <c r="C27" s="200"/>
      <c r="D27" s="200"/>
      <c r="E27" s="201"/>
      <c r="F27" s="66" t="s">
        <v>63</v>
      </c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2"/>
      <c r="S27" s="203"/>
      <c r="T27" s="204"/>
      <c r="U27" s="205"/>
      <c r="V27" s="206"/>
      <c r="W27" s="207"/>
      <c r="X27" s="171"/>
      <c r="Y27" s="172"/>
      <c r="Z27" s="172"/>
      <c r="AA27" s="172"/>
      <c r="AB27" s="172"/>
      <c r="AC27" s="172"/>
      <c r="AD27" s="172"/>
      <c r="AE27" s="173"/>
      <c r="AF27" s="317"/>
      <c r="AG27" s="314"/>
      <c r="AH27" s="314"/>
      <c r="AI27" s="314"/>
      <c r="AJ27" s="314"/>
      <c r="AK27" s="314"/>
      <c r="AL27" s="315"/>
      <c r="AM27" s="174"/>
      <c r="AN27" s="175"/>
      <c r="AO27" s="176"/>
      <c r="AP27" s="177"/>
      <c r="AQ27" s="177"/>
      <c r="AR27" s="177"/>
      <c r="AS27" s="177"/>
      <c r="AT27" s="177"/>
      <c r="AU27" s="177"/>
      <c r="AV27" s="177"/>
      <c r="AW27" s="178"/>
      <c r="AX27" s="179"/>
      <c r="AY27" s="180"/>
      <c r="AZ27" s="181"/>
      <c r="BA27" s="182"/>
      <c r="BB27" s="182"/>
      <c r="BC27" s="182"/>
      <c r="BD27" s="182"/>
      <c r="BE27" s="182"/>
      <c r="BF27" s="182"/>
      <c r="BG27" s="182"/>
      <c r="BH27" s="182"/>
      <c r="BI27" s="183"/>
      <c r="BJ27" s="49"/>
    </row>
    <row r="28" spans="1:62" ht="13.5" customHeight="1" x14ac:dyDescent="0.15">
      <c r="A28" s="184" t="s">
        <v>78</v>
      </c>
      <c r="B28" s="186" t="s">
        <v>86</v>
      </c>
      <c r="C28" s="187"/>
      <c r="D28" s="187"/>
      <c r="E28" s="188"/>
      <c r="F28" s="65" t="s">
        <v>64</v>
      </c>
      <c r="G28" s="186" t="s">
        <v>55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8"/>
      <c r="R28" s="192"/>
      <c r="S28" s="193"/>
      <c r="T28" s="196"/>
      <c r="U28" s="136"/>
      <c r="V28" s="137"/>
      <c r="W28" s="138"/>
      <c r="X28" s="142">
        <v>7000000</v>
      </c>
      <c r="Y28" s="143"/>
      <c r="Z28" s="143"/>
      <c r="AA28" s="143"/>
      <c r="AB28" s="143"/>
      <c r="AC28" s="143"/>
      <c r="AD28" s="143"/>
      <c r="AE28" s="144"/>
      <c r="AF28" s="316">
        <v>10</v>
      </c>
      <c r="AG28" s="311"/>
      <c r="AH28" s="311"/>
      <c r="AI28" s="311"/>
      <c r="AJ28" s="311"/>
      <c r="AK28" s="311"/>
      <c r="AL28" s="312"/>
      <c r="AM28" s="148">
        <f>IF(AF28&lt;3,10,0)</f>
        <v>0</v>
      </c>
      <c r="AN28" s="149"/>
      <c r="AO28" s="152">
        <f>IF(AF28=1,AG28,IF(AF28=2,AI28,AK28))</f>
        <v>0</v>
      </c>
      <c r="AP28" s="153"/>
      <c r="AQ28" s="153"/>
      <c r="AR28" s="153"/>
      <c r="AS28" s="153"/>
      <c r="AT28" s="153"/>
      <c r="AU28" s="153"/>
      <c r="AV28" s="153"/>
      <c r="AW28" s="154"/>
      <c r="AX28" s="158">
        <f t="shared" ref="AX28" si="7">IF(AF28=1,AH28,IF(AF28=2,AJ28,AL28))</f>
        <v>0</v>
      </c>
      <c r="AY28" s="159"/>
      <c r="AZ28" s="162">
        <f>AO28+AX28</f>
        <v>0</v>
      </c>
      <c r="BA28" s="163"/>
      <c r="BB28" s="163"/>
      <c r="BC28" s="163"/>
      <c r="BD28" s="163"/>
      <c r="BE28" s="163"/>
      <c r="BF28" s="163"/>
      <c r="BG28" s="163"/>
      <c r="BH28" s="163"/>
      <c r="BI28" s="164"/>
      <c r="BJ28" s="49"/>
    </row>
    <row r="29" spans="1:62" ht="13.5" customHeight="1" x14ac:dyDescent="0.15">
      <c r="A29" s="198"/>
      <c r="B29" s="199"/>
      <c r="C29" s="200"/>
      <c r="D29" s="200"/>
      <c r="E29" s="201"/>
      <c r="F29" s="66" t="s">
        <v>63</v>
      </c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202"/>
      <c r="S29" s="203"/>
      <c r="T29" s="204"/>
      <c r="U29" s="205"/>
      <c r="V29" s="206"/>
      <c r="W29" s="207"/>
      <c r="X29" s="171"/>
      <c r="Y29" s="172"/>
      <c r="Z29" s="172"/>
      <c r="AA29" s="172"/>
      <c r="AB29" s="172"/>
      <c r="AC29" s="172"/>
      <c r="AD29" s="172"/>
      <c r="AE29" s="173"/>
      <c r="AF29" s="317"/>
      <c r="AG29" s="314"/>
      <c r="AH29" s="314"/>
      <c r="AI29" s="314"/>
      <c r="AJ29" s="314"/>
      <c r="AK29" s="314"/>
      <c r="AL29" s="315"/>
      <c r="AM29" s="174"/>
      <c r="AN29" s="175"/>
      <c r="AO29" s="176"/>
      <c r="AP29" s="177"/>
      <c r="AQ29" s="177"/>
      <c r="AR29" s="177"/>
      <c r="AS29" s="177"/>
      <c r="AT29" s="177"/>
      <c r="AU29" s="177"/>
      <c r="AV29" s="177"/>
      <c r="AW29" s="178"/>
      <c r="AX29" s="179"/>
      <c r="AY29" s="180"/>
      <c r="AZ29" s="181"/>
      <c r="BA29" s="182"/>
      <c r="BB29" s="182"/>
      <c r="BC29" s="182"/>
      <c r="BD29" s="182"/>
      <c r="BE29" s="182"/>
      <c r="BF29" s="182"/>
      <c r="BG29" s="182"/>
      <c r="BH29" s="182"/>
      <c r="BI29" s="183"/>
      <c r="BJ29" s="49"/>
    </row>
    <row r="30" spans="1:62" ht="13.5" customHeight="1" x14ac:dyDescent="0.15">
      <c r="A30" s="184" t="s">
        <v>77</v>
      </c>
      <c r="B30" s="186" t="s">
        <v>87</v>
      </c>
      <c r="C30" s="187"/>
      <c r="D30" s="187"/>
      <c r="E30" s="188"/>
      <c r="F30" s="65" t="s">
        <v>64</v>
      </c>
      <c r="G30" s="186" t="s">
        <v>55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192"/>
      <c r="S30" s="193"/>
      <c r="T30" s="196"/>
      <c r="U30" s="136"/>
      <c r="V30" s="137"/>
      <c r="W30" s="138"/>
      <c r="X30" s="142">
        <v>8000000</v>
      </c>
      <c r="Y30" s="143"/>
      <c r="Z30" s="143"/>
      <c r="AA30" s="143"/>
      <c r="AB30" s="143"/>
      <c r="AC30" s="143"/>
      <c r="AD30" s="143"/>
      <c r="AE30" s="144"/>
      <c r="AF30" s="316">
        <v>10</v>
      </c>
      <c r="AG30" s="311"/>
      <c r="AH30" s="311"/>
      <c r="AI30" s="311"/>
      <c r="AJ30" s="311"/>
      <c r="AK30" s="311"/>
      <c r="AL30" s="312"/>
      <c r="AM30" s="148">
        <f>IF(AF30&lt;3,10,0)</f>
        <v>0</v>
      </c>
      <c r="AN30" s="149"/>
      <c r="AO30" s="152">
        <v>8000000</v>
      </c>
      <c r="AP30" s="153"/>
      <c r="AQ30" s="153"/>
      <c r="AR30" s="153"/>
      <c r="AS30" s="153"/>
      <c r="AT30" s="153"/>
      <c r="AU30" s="153"/>
      <c r="AV30" s="153"/>
      <c r="AW30" s="154"/>
      <c r="AX30" s="158">
        <v>800000</v>
      </c>
      <c r="AY30" s="159"/>
      <c r="AZ30" s="162">
        <f>AO30+AX30</f>
        <v>8800000</v>
      </c>
      <c r="BA30" s="163"/>
      <c r="BB30" s="163"/>
      <c r="BC30" s="163"/>
      <c r="BD30" s="163"/>
      <c r="BE30" s="163"/>
      <c r="BF30" s="163"/>
      <c r="BG30" s="163"/>
      <c r="BH30" s="163"/>
      <c r="BI30" s="164"/>
      <c r="BJ30" s="49"/>
    </row>
    <row r="31" spans="1:62" ht="13.5" customHeight="1" x14ac:dyDescent="0.15">
      <c r="A31" s="198"/>
      <c r="B31" s="199"/>
      <c r="C31" s="200"/>
      <c r="D31" s="200"/>
      <c r="E31" s="201"/>
      <c r="F31" s="66" t="s">
        <v>63</v>
      </c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202"/>
      <c r="S31" s="203"/>
      <c r="T31" s="204"/>
      <c r="U31" s="205"/>
      <c r="V31" s="206"/>
      <c r="W31" s="207"/>
      <c r="X31" s="171"/>
      <c r="Y31" s="172"/>
      <c r="Z31" s="172"/>
      <c r="AA31" s="172"/>
      <c r="AB31" s="172"/>
      <c r="AC31" s="172"/>
      <c r="AD31" s="172"/>
      <c r="AE31" s="173"/>
      <c r="AF31" s="317"/>
      <c r="AG31" s="314"/>
      <c r="AH31" s="314"/>
      <c r="AI31" s="314"/>
      <c r="AJ31" s="314"/>
      <c r="AK31" s="314"/>
      <c r="AL31" s="315"/>
      <c r="AM31" s="174"/>
      <c r="AN31" s="175"/>
      <c r="AO31" s="176"/>
      <c r="AP31" s="177"/>
      <c r="AQ31" s="177"/>
      <c r="AR31" s="177"/>
      <c r="AS31" s="177"/>
      <c r="AT31" s="177"/>
      <c r="AU31" s="177"/>
      <c r="AV31" s="177"/>
      <c r="AW31" s="178"/>
      <c r="AX31" s="179"/>
      <c r="AY31" s="180"/>
      <c r="AZ31" s="181"/>
      <c r="BA31" s="182"/>
      <c r="BB31" s="182"/>
      <c r="BC31" s="182"/>
      <c r="BD31" s="182"/>
      <c r="BE31" s="182"/>
      <c r="BF31" s="182"/>
      <c r="BG31" s="182"/>
      <c r="BH31" s="182"/>
      <c r="BI31" s="183"/>
      <c r="BJ31" s="49"/>
    </row>
    <row r="32" spans="1:62" ht="13.5" customHeight="1" x14ac:dyDescent="0.15">
      <c r="A32" s="184" t="s">
        <v>78</v>
      </c>
      <c r="B32" s="186" t="s">
        <v>88</v>
      </c>
      <c r="C32" s="187"/>
      <c r="D32" s="187"/>
      <c r="E32" s="188"/>
      <c r="F32" s="65" t="s">
        <v>64</v>
      </c>
      <c r="G32" s="186" t="s">
        <v>55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92"/>
      <c r="S32" s="193"/>
      <c r="T32" s="196"/>
      <c r="U32" s="136"/>
      <c r="V32" s="137"/>
      <c r="W32" s="138"/>
      <c r="X32" s="142">
        <v>9000000</v>
      </c>
      <c r="Y32" s="143"/>
      <c r="Z32" s="143"/>
      <c r="AA32" s="143"/>
      <c r="AB32" s="143"/>
      <c r="AC32" s="143"/>
      <c r="AD32" s="143"/>
      <c r="AE32" s="144"/>
      <c r="AF32" s="316">
        <v>10</v>
      </c>
      <c r="AG32" s="311"/>
      <c r="AH32" s="311"/>
      <c r="AI32" s="311"/>
      <c r="AJ32" s="311"/>
      <c r="AK32" s="311"/>
      <c r="AL32" s="312"/>
      <c r="AM32" s="148">
        <f>IF(AF32&lt;3,10,0)</f>
        <v>0</v>
      </c>
      <c r="AN32" s="149"/>
      <c r="AO32" s="152">
        <v>9000000</v>
      </c>
      <c r="AP32" s="153"/>
      <c r="AQ32" s="153"/>
      <c r="AR32" s="153"/>
      <c r="AS32" s="153"/>
      <c r="AT32" s="153"/>
      <c r="AU32" s="153"/>
      <c r="AV32" s="153"/>
      <c r="AW32" s="154"/>
      <c r="AX32" s="158">
        <v>900000</v>
      </c>
      <c r="AY32" s="159"/>
      <c r="AZ32" s="162">
        <f>AO32+AX32</f>
        <v>9900000</v>
      </c>
      <c r="BA32" s="163"/>
      <c r="BB32" s="163"/>
      <c r="BC32" s="163"/>
      <c r="BD32" s="163"/>
      <c r="BE32" s="163"/>
      <c r="BF32" s="163"/>
      <c r="BG32" s="163"/>
      <c r="BH32" s="163"/>
      <c r="BI32" s="164"/>
      <c r="BJ32" s="49"/>
    </row>
    <row r="33" spans="1:62" ht="13.5" customHeight="1" x14ac:dyDescent="0.15">
      <c r="A33" s="198"/>
      <c r="B33" s="199"/>
      <c r="C33" s="200"/>
      <c r="D33" s="200"/>
      <c r="E33" s="201"/>
      <c r="F33" s="66" t="s">
        <v>63</v>
      </c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/>
      <c r="S33" s="203"/>
      <c r="T33" s="204"/>
      <c r="U33" s="205"/>
      <c r="V33" s="206"/>
      <c r="W33" s="207"/>
      <c r="X33" s="171"/>
      <c r="Y33" s="172"/>
      <c r="Z33" s="172"/>
      <c r="AA33" s="172"/>
      <c r="AB33" s="172"/>
      <c r="AC33" s="172"/>
      <c r="AD33" s="172"/>
      <c r="AE33" s="173"/>
      <c r="AF33" s="317"/>
      <c r="AG33" s="314"/>
      <c r="AH33" s="314"/>
      <c r="AI33" s="314"/>
      <c r="AJ33" s="314"/>
      <c r="AK33" s="314"/>
      <c r="AL33" s="315"/>
      <c r="AM33" s="174"/>
      <c r="AN33" s="175"/>
      <c r="AO33" s="176"/>
      <c r="AP33" s="177"/>
      <c r="AQ33" s="177"/>
      <c r="AR33" s="177"/>
      <c r="AS33" s="177"/>
      <c r="AT33" s="177"/>
      <c r="AU33" s="177"/>
      <c r="AV33" s="177"/>
      <c r="AW33" s="178"/>
      <c r="AX33" s="179"/>
      <c r="AY33" s="180"/>
      <c r="AZ33" s="181"/>
      <c r="BA33" s="182"/>
      <c r="BB33" s="182"/>
      <c r="BC33" s="182"/>
      <c r="BD33" s="182"/>
      <c r="BE33" s="182"/>
      <c r="BF33" s="182"/>
      <c r="BG33" s="182"/>
      <c r="BH33" s="182"/>
      <c r="BI33" s="183"/>
      <c r="BJ33" s="49"/>
    </row>
    <row r="34" spans="1:62" ht="13.5" customHeight="1" x14ac:dyDescent="0.15">
      <c r="A34" s="184" t="s">
        <v>77</v>
      </c>
      <c r="B34" s="186" t="s">
        <v>89</v>
      </c>
      <c r="C34" s="187"/>
      <c r="D34" s="187"/>
      <c r="E34" s="188"/>
      <c r="F34" s="65" t="s">
        <v>64</v>
      </c>
      <c r="G34" s="186" t="s">
        <v>55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8"/>
      <c r="R34" s="192"/>
      <c r="S34" s="193"/>
      <c r="T34" s="196"/>
      <c r="U34" s="136"/>
      <c r="V34" s="137"/>
      <c r="W34" s="138"/>
      <c r="X34" s="142">
        <v>10000000</v>
      </c>
      <c r="Y34" s="143"/>
      <c r="Z34" s="143"/>
      <c r="AA34" s="143"/>
      <c r="AB34" s="143"/>
      <c r="AC34" s="143"/>
      <c r="AD34" s="143"/>
      <c r="AE34" s="144"/>
      <c r="AF34" s="316">
        <v>10</v>
      </c>
      <c r="AG34" s="311"/>
      <c r="AH34" s="311"/>
      <c r="AI34" s="311"/>
      <c r="AJ34" s="311"/>
      <c r="AK34" s="311"/>
      <c r="AL34" s="312"/>
      <c r="AM34" s="148">
        <f>IF(AF34&lt;3,10,0)</f>
        <v>0</v>
      </c>
      <c r="AN34" s="149"/>
      <c r="AO34" s="152">
        <v>10000000</v>
      </c>
      <c r="AP34" s="153"/>
      <c r="AQ34" s="153"/>
      <c r="AR34" s="153"/>
      <c r="AS34" s="153"/>
      <c r="AT34" s="153"/>
      <c r="AU34" s="153"/>
      <c r="AV34" s="153"/>
      <c r="AW34" s="154"/>
      <c r="AX34" s="158">
        <v>1000000</v>
      </c>
      <c r="AY34" s="159"/>
      <c r="AZ34" s="162">
        <f>AO34+AX34</f>
        <v>11000000</v>
      </c>
      <c r="BA34" s="163"/>
      <c r="BB34" s="163"/>
      <c r="BC34" s="163"/>
      <c r="BD34" s="163"/>
      <c r="BE34" s="163"/>
      <c r="BF34" s="163"/>
      <c r="BG34" s="163"/>
      <c r="BH34" s="163"/>
      <c r="BI34" s="164"/>
      <c r="BJ34" s="49"/>
    </row>
    <row r="35" spans="1:62" ht="13.5" customHeight="1" x14ac:dyDescent="0.15">
      <c r="A35" s="198"/>
      <c r="B35" s="199"/>
      <c r="C35" s="200"/>
      <c r="D35" s="200"/>
      <c r="E35" s="201"/>
      <c r="F35" s="66" t="s">
        <v>63</v>
      </c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202"/>
      <c r="S35" s="203"/>
      <c r="T35" s="204"/>
      <c r="U35" s="205"/>
      <c r="V35" s="206"/>
      <c r="W35" s="207"/>
      <c r="X35" s="171"/>
      <c r="Y35" s="172"/>
      <c r="Z35" s="172"/>
      <c r="AA35" s="172"/>
      <c r="AB35" s="172"/>
      <c r="AC35" s="172"/>
      <c r="AD35" s="172"/>
      <c r="AE35" s="173"/>
      <c r="AF35" s="317"/>
      <c r="AG35" s="314"/>
      <c r="AH35" s="314"/>
      <c r="AI35" s="314"/>
      <c r="AJ35" s="314"/>
      <c r="AK35" s="314"/>
      <c r="AL35" s="315"/>
      <c r="AM35" s="174"/>
      <c r="AN35" s="175"/>
      <c r="AO35" s="176"/>
      <c r="AP35" s="177"/>
      <c r="AQ35" s="177"/>
      <c r="AR35" s="177"/>
      <c r="AS35" s="177"/>
      <c r="AT35" s="177"/>
      <c r="AU35" s="177"/>
      <c r="AV35" s="177"/>
      <c r="AW35" s="178"/>
      <c r="AX35" s="179"/>
      <c r="AY35" s="180"/>
      <c r="AZ35" s="181"/>
      <c r="BA35" s="182"/>
      <c r="BB35" s="182"/>
      <c r="BC35" s="182"/>
      <c r="BD35" s="182"/>
      <c r="BE35" s="182"/>
      <c r="BF35" s="182"/>
      <c r="BG35" s="182"/>
      <c r="BH35" s="182"/>
      <c r="BI35" s="183"/>
      <c r="BJ35" s="49"/>
    </row>
    <row r="36" spans="1:62" ht="13.5" customHeight="1" x14ac:dyDescent="0.15">
      <c r="A36" s="184" t="s">
        <v>78</v>
      </c>
      <c r="B36" s="186" t="s">
        <v>90</v>
      </c>
      <c r="C36" s="187"/>
      <c r="D36" s="187"/>
      <c r="E36" s="188"/>
      <c r="F36" s="65" t="s">
        <v>64</v>
      </c>
      <c r="G36" s="186" t="s">
        <v>55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92"/>
      <c r="S36" s="193"/>
      <c r="T36" s="196"/>
      <c r="U36" s="136"/>
      <c r="V36" s="137"/>
      <c r="W36" s="138"/>
      <c r="X36" s="142">
        <v>-20000000</v>
      </c>
      <c r="Y36" s="143"/>
      <c r="Z36" s="143"/>
      <c r="AA36" s="143"/>
      <c r="AB36" s="143"/>
      <c r="AC36" s="143"/>
      <c r="AD36" s="143"/>
      <c r="AE36" s="144"/>
      <c r="AF36" s="316">
        <v>10</v>
      </c>
      <c r="AG36" s="311"/>
      <c r="AH36" s="311"/>
      <c r="AI36" s="311"/>
      <c r="AJ36" s="311"/>
      <c r="AK36" s="311"/>
      <c r="AL36" s="312"/>
      <c r="AM36" s="148">
        <f>IF(AF36&lt;3,10,0)</f>
        <v>0</v>
      </c>
      <c r="AN36" s="149"/>
      <c r="AO36" s="152">
        <v>-5000000</v>
      </c>
      <c r="AP36" s="153"/>
      <c r="AQ36" s="153"/>
      <c r="AR36" s="153"/>
      <c r="AS36" s="153"/>
      <c r="AT36" s="153"/>
      <c r="AU36" s="153"/>
      <c r="AV36" s="153"/>
      <c r="AW36" s="154"/>
      <c r="AX36" s="158">
        <v>-500000</v>
      </c>
      <c r="AY36" s="159"/>
      <c r="AZ36" s="162">
        <f>AO36+AX36</f>
        <v>-5500000</v>
      </c>
      <c r="BA36" s="163"/>
      <c r="BB36" s="163"/>
      <c r="BC36" s="163"/>
      <c r="BD36" s="163"/>
      <c r="BE36" s="163"/>
      <c r="BF36" s="163"/>
      <c r="BG36" s="163"/>
      <c r="BH36" s="163"/>
      <c r="BI36" s="164"/>
      <c r="BJ36" s="49"/>
    </row>
    <row r="37" spans="1:62" ht="13.5" customHeight="1" thickBot="1" x14ac:dyDescent="0.2">
      <c r="A37" s="185"/>
      <c r="B37" s="189"/>
      <c r="C37" s="190"/>
      <c r="D37" s="190"/>
      <c r="E37" s="191"/>
      <c r="F37" s="72" t="s">
        <v>63</v>
      </c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91"/>
      <c r="R37" s="194"/>
      <c r="S37" s="195"/>
      <c r="T37" s="197"/>
      <c r="U37" s="139"/>
      <c r="V37" s="140"/>
      <c r="W37" s="141"/>
      <c r="X37" s="145"/>
      <c r="Y37" s="146"/>
      <c r="Z37" s="146"/>
      <c r="AA37" s="146"/>
      <c r="AB37" s="146"/>
      <c r="AC37" s="146"/>
      <c r="AD37" s="146"/>
      <c r="AE37" s="147"/>
      <c r="AF37" s="317"/>
      <c r="AG37" s="314"/>
      <c r="AH37" s="314"/>
      <c r="AI37" s="314"/>
      <c r="AJ37" s="314"/>
      <c r="AK37" s="314"/>
      <c r="AL37" s="315"/>
      <c r="AM37" s="150"/>
      <c r="AN37" s="151"/>
      <c r="AO37" s="155"/>
      <c r="AP37" s="156"/>
      <c r="AQ37" s="156"/>
      <c r="AR37" s="156"/>
      <c r="AS37" s="156"/>
      <c r="AT37" s="156"/>
      <c r="AU37" s="156"/>
      <c r="AV37" s="156"/>
      <c r="AW37" s="157"/>
      <c r="AX37" s="160"/>
      <c r="AY37" s="161"/>
      <c r="AZ37" s="165"/>
      <c r="BA37" s="166"/>
      <c r="BB37" s="166"/>
      <c r="BC37" s="166"/>
      <c r="BD37" s="166"/>
      <c r="BE37" s="166"/>
      <c r="BF37" s="166"/>
      <c r="BG37" s="166"/>
      <c r="BH37" s="166"/>
      <c r="BI37" s="167"/>
      <c r="BJ37" s="49"/>
    </row>
    <row r="38" spans="1:62" ht="27" customHeight="1" thickBot="1" x14ac:dyDescent="0.2">
      <c r="A38" s="122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4"/>
      <c r="X38" s="125"/>
      <c r="Y38" s="126"/>
      <c r="Z38" s="126"/>
      <c r="AA38" s="126"/>
      <c r="AB38" s="126"/>
      <c r="AC38" s="126"/>
      <c r="AD38" s="126"/>
      <c r="AE38" s="126"/>
      <c r="AF38" s="127" t="s">
        <v>68</v>
      </c>
      <c r="AG38" s="128"/>
      <c r="AH38" s="128"/>
      <c r="AI38" s="128"/>
      <c r="AJ38" s="128"/>
      <c r="AK38" s="128"/>
      <c r="AL38" s="128"/>
      <c r="AM38" s="128"/>
      <c r="AN38" s="128"/>
      <c r="AO38" s="129">
        <f>SUM(AM14:AW36)</f>
        <v>37318192</v>
      </c>
      <c r="AP38" s="130"/>
      <c r="AQ38" s="130"/>
      <c r="AR38" s="130"/>
      <c r="AS38" s="130"/>
      <c r="AT38" s="130"/>
      <c r="AU38" s="130"/>
      <c r="AV38" s="130"/>
      <c r="AW38" s="131"/>
      <c r="AX38" s="132">
        <f>SUM(AX14:AY36)</f>
        <v>3731818</v>
      </c>
      <c r="AY38" s="132"/>
      <c r="AZ38" s="133">
        <f>SUM(AZ14:BI36)</f>
        <v>41050000</v>
      </c>
      <c r="BA38" s="134"/>
      <c r="BB38" s="134"/>
      <c r="BC38" s="134"/>
      <c r="BD38" s="134"/>
      <c r="BE38" s="134"/>
      <c r="BF38" s="134"/>
      <c r="BG38" s="134"/>
      <c r="BH38" s="134"/>
      <c r="BI38" s="135"/>
      <c r="BJ38" s="57"/>
    </row>
    <row r="39" spans="1:62" ht="27" customHeight="1" thickBot="1" x14ac:dyDescent="0.2">
      <c r="A39" s="75"/>
      <c r="B39" s="75"/>
      <c r="C39" s="75"/>
      <c r="D39" s="75"/>
      <c r="E39" s="75"/>
      <c r="F39" s="75"/>
      <c r="G39" s="114" t="s">
        <v>67</v>
      </c>
      <c r="H39" s="115"/>
      <c r="I39" s="116"/>
      <c r="J39" s="117" t="s">
        <v>65</v>
      </c>
      <c r="K39" s="117"/>
      <c r="L39" s="117"/>
      <c r="M39" s="117"/>
      <c r="N39" s="117"/>
      <c r="O39" s="117"/>
      <c r="P39" s="118">
        <f>SUM(AG14:AG36)+SUM(AI14:AI36)</f>
        <v>500000</v>
      </c>
      <c r="Q39" s="118"/>
      <c r="R39" s="118"/>
      <c r="S39" s="118"/>
      <c r="T39" s="117" t="s">
        <v>66</v>
      </c>
      <c r="U39" s="117"/>
      <c r="V39" s="117"/>
      <c r="W39" s="118">
        <f>SUM(AH14:AH36)+SUM(AJ14:AJ36)</f>
        <v>50000</v>
      </c>
      <c r="X39" s="118"/>
      <c r="Y39" s="118"/>
      <c r="Z39" s="118"/>
      <c r="AA39" s="118"/>
      <c r="AB39" s="118"/>
      <c r="AC39" s="118"/>
      <c r="AD39" s="119"/>
      <c r="AE39" s="120" t="s">
        <v>61</v>
      </c>
      <c r="AF39" s="121"/>
      <c r="AG39" s="121"/>
      <c r="AH39" s="121"/>
      <c r="AI39" s="121"/>
      <c r="AJ39" s="121"/>
      <c r="AK39" s="121"/>
      <c r="AL39" s="117" t="s">
        <v>65</v>
      </c>
      <c r="AM39" s="117"/>
      <c r="AN39" s="117"/>
      <c r="AO39" s="117"/>
      <c r="AP39" s="117"/>
      <c r="AQ39" s="117"/>
      <c r="AR39" s="117"/>
      <c r="AS39" s="117"/>
      <c r="AT39" s="118">
        <f>SUM(AK14:AK36)</f>
        <v>0</v>
      </c>
      <c r="AU39" s="118"/>
      <c r="AV39" s="118"/>
      <c r="AW39" s="118"/>
      <c r="AX39" s="118"/>
      <c r="AY39" s="168" t="s">
        <v>60</v>
      </c>
      <c r="AZ39" s="168"/>
      <c r="BA39" s="168"/>
      <c r="BB39" s="169">
        <f>SUM(AL14:AL36)</f>
        <v>0</v>
      </c>
      <c r="BC39" s="169"/>
      <c r="BD39" s="169"/>
      <c r="BE39" s="169"/>
      <c r="BF39" s="169"/>
      <c r="BG39" s="169"/>
      <c r="BH39" s="169"/>
      <c r="BI39" s="170"/>
      <c r="BJ39" s="9"/>
    </row>
    <row r="40" spans="1:62" ht="9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30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4" t="s">
        <v>34</v>
      </c>
      <c r="AB41" s="105"/>
      <c r="AC41" s="105"/>
      <c r="AD41" s="105"/>
      <c r="AE41" s="105"/>
      <c r="AF41" s="105"/>
      <c r="AG41" s="105"/>
      <c r="AH41" s="106"/>
      <c r="AI41" s="107"/>
      <c r="AJ41" s="108"/>
      <c r="AK41" s="108"/>
      <c r="AL41" s="108"/>
      <c r="AM41" s="108"/>
      <c r="AN41" s="109"/>
      <c r="AO41" s="64"/>
      <c r="AP41" s="58"/>
      <c r="AQ41" s="59"/>
      <c r="AR41" s="60"/>
      <c r="AS41" s="61"/>
      <c r="AT41" s="62"/>
      <c r="AU41" s="60"/>
      <c r="AV41" s="63"/>
      <c r="AW41" s="9"/>
      <c r="AX41" s="9"/>
      <c r="AY41" s="19" t="s">
        <v>22</v>
      </c>
      <c r="AZ41" s="20"/>
      <c r="BA41" s="110" t="s">
        <v>23</v>
      </c>
      <c r="BB41" s="111"/>
      <c r="BC41" s="21"/>
      <c r="BD41" s="21"/>
      <c r="BE41" s="21"/>
      <c r="BF41" s="22"/>
      <c r="BG41" s="110" t="s">
        <v>27</v>
      </c>
      <c r="BH41" s="111"/>
      <c r="BI41" s="112"/>
      <c r="BJ41" s="113"/>
    </row>
  </sheetData>
  <mergeCells count="223">
    <mergeCell ref="AF16:AL17"/>
    <mergeCell ref="AF18:AL19"/>
    <mergeCell ref="AF36:AL37"/>
    <mergeCell ref="AF34:AL35"/>
    <mergeCell ref="AF32:AL33"/>
    <mergeCell ref="AF30:AL31"/>
    <mergeCell ref="AF28:AL29"/>
    <mergeCell ref="AF26:AL27"/>
    <mergeCell ref="AF24:AL25"/>
    <mergeCell ref="AF22:AL23"/>
    <mergeCell ref="AF20:AL21"/>
    <mergeCell ref="A2:B3"/>
    <mergeCell ref="D2:F3"/>
    <mergeCell ref="G2:G3"/>
    <mergeCell ref="AQ2:AX2"/>
    <mergeCell ref="AL3:AP3"/>
    <mergeCell ref="AQ3:BI3"/>
    <mergeCell ref="U4:W5"/>
    <mergeCell ref="X4:AC5"/>
    <mergeCell ref="AL4:AP4"/>
    <mergeCell ref="AQ4:BI4"/>
    <mergeCell ref="AL5:AP5"/>
    <mergeCell ref="AQ5:BI5"/>
    <mergeCell ref="R1:AE2"/>
    <mergeCell ref="AY1:AZ1"/>
    <mergeCell ref="BA1:BJ1"/>
    <mergeCell ref="J6:J7"/>
    <mergeCell ref="K6:K7"/>
    <mergeCell ref="L6:L7"/>
    <mergeCell ref="M6:M7"/>
    <mergeCell ref="N6:N7"/>
    <mergeCell ref="O6:O7"/>
    <mergeCell ref="A6:A7"/>
    <mergeCell ref="E6:E7"/>
    <mergeCell ref="F6:G7"/>
    <mergeCell ref="H6:H7"/>
    <mergeCell ref="I6:I7"/>
    <mergeCell ref="B6:B7"/>
    <mergeCell ref="C6:C7"/>
    <mergeCell ref="D6:D7"/>
    <mergeCell ref="AL6:AP6"/>
    <mergeCell ref="AQ6:BI6"/>
    <mergeCell ref="R7:R8"/>
    <mergeCell ref="S7:T8"/>
    <mergeCell ref="U7:U8"/>
    <mergeCell ref="V7:V8"/>
    <mergeCell ref="W7:X8"/>
    <mergeCell ref="Y7:AA8"/>
    <mergeCell ref="AB7:AC8"/>
    <mergeCell ref="AV8:AX9"/>
    <mergeCell ref="AY8:BI9"/>
    <mergeCell ref="A9:E10"/>
    <mergeCell ref="AY10:BI10"/>
    <mergeCell ref="A12:A13"/>
    <mergeCell ref="B12:E13"/>
    <mergeCell ref="G12:Q13"/>
    <mergeCell ref="R12:S13"/>
    <mergeCell ref="T12:T13"/>
    <mergeCell ref="U12:W13"/>
    <mergeCell ref="X12:AE13"/>
    <mergeCell ref="F8:G10"/>
    <mergeCell ref="H8:O10"/>
    <mergeCell ref="AN8:AO10"/>
    <mergeCell ref="AP8:AQ10"/>
    <mergeCell ref="AR8:AS10"/>
    <mergeCell ref="AT8:AU10"/>
    <mergeCell ref="A16:A17"/>
    <mergeCell ref="B16:E17"/>
    <mergeCell ref="G16:Q17"/>
    <mergeCell ref="R16:S17"/>
    <mergeCell ref="T16:T17"/>
    <mergeCell ref="AF12:AN13"/>
    <mergeCell ref="AO12:AW13"/>
    <mergeCell ref="AX12:AY13"/>
    <mergeCell ref="AZ12:BI13"/>
    <mergeCell ref="A14:A15"/>
    <mergeCell ref="B14:E15"/>
    <mergeCell ref="G14:Q15"/>
    <mergeCell ref="R14:S15"/>
    <mergeCell ref="T14:T15"/>
    <mergeCell ref="U14:W15"/>
    <mergeCell ref="U16:W17"/>
    <mergeCell ref="X16:AE17"/>
    <mergeCell ref="AM16:AN17"/>
    <mergeCell ref="AO16:AW17"/>
    <mergeCell ref="AX16:AY17"/>
    <mergeCell ref="AZ16:BI17"/>
    <mergeCell ref="X14:AE15"/>
    <mergeCell ref="AM14:AN15"/>
    <mergeCell ref="AO14:AW15"/>
    <mergeCell ref="AX14:AY15"/>
    <mergeCell ref="AZ14:BI15"/>
    <mergeCell ref="A20:A21"/>
    <mergeCell ref="B20:E21"/>
    <mergeCell ref="G20:Q21"/>
    <mergeCell ref="R20:S21"/>
    <mergeCell ref="T20:T21"/>
    <mergeCell ref="A18:A19"/>
    <mergeCell ref="B18:E19"/>
    <mergeCell ref="G18:Q19"/>
    <mergeCell ref="R18:S19"/>
    <mergeCell ref="T18:T19"/>
    <mergeCell ref="U20:W21"/>
    <mergeCell ref="X20:AE21"/>
    <mergeCell ref="AM20:AN21"/>
    <mergeCell ref="AO20:AW21"/>
    <mergeCell ref="AX20:AY21"/>
    <mergeCell ref="AZ20:BI21"/>
    <mergeCell ref="X18:AE19"/>
    <mergeCell ref="AM18:AN19"/>
    <mergeCell ref="AO18:AW19"/>
    <mergeCell ref="AX18:AY19"/>
    <mergeCell ref="AZ18:BI19"/>
    <mergeCell ref="U18:W19"/>
    <mergeCell ref="A24:A25"/>
    <mergeCell ref="B24:E25"/>
    <mergeCell ref="G24:Q25"/>
    <mergeCell ref="R24:S25"/>
    <mergeCell ref="T24:T25"/>
    <mergeCell ref="A22:A23"/>
    <mergeCell ref="B22:E23"/>
    <mergeCell ref="G22:Q23"/>
    <mergeCell ref="R22:S23"/>
    <mergeCell ref="T22:T23"/>
    <mergeCell ref="U24:W25"/>
    <mergeCell ref="X24:AE25"/>
    <mergeCell ref="AM24:AN25"/>
    <mergeCell ref="AO24:AW25"/>
    <mergeCell ref="AX24:AY25"/>
    <mergeCell ref="AZ24:BI25"/>
    <mergeCell ref="X22:AE23"/>
    <mergeCell ref="AM22:AN23"/>
    <mergeCell ref="AO22:AW23"/>
    <mergeCell ref="AX22:AY23"/>
    <mergeCell ref="AZ22:BI23"/>
    <mergeCell ref="U22:W23"/>
    <mergeCell ref="A28:A29"/>
    <mergeCell ref="B28:E29"/>
    <mergeCell ref="G28:Q29"/>
    <mergeCell ref="R28:S29"/>
    <mergeCell ref="T28:T29"/>
    <mergeCell ref="A26:A27"/>
    <mergeCell ref="B26:E27"/>
    <mergeCell ref="G26:Q27"/>
    <mergeCell ref="R26:S27"/>
    <mergeCell ref="T26:T27"/>
    <mergeCell ref="U28:W29"/>
    <mergeCell ref="X28:AE29"/>
    <mergeCell ref="AM28:AN29"/>
    <mergeCell ref="AO28:AW29"/>
    <mergeCell ref="AX28:AY29"/>
    <mergeCell ref="AZ28:BI29"/>
    <mergeCell ref="X26:AE27"/>
    <mergeCell ref="AM26:AN27"/>
    <mergeCell ref="AO26:AW27"/>
    <mergeCell ref="AX26:AY27"/>
    <mergeCell ref="AZ26:BI27"/>
    <mergeCell ref="U26:W27"/>
    <mergeCell ref="A32:A33"/>
    <mergeCell ref="B32:E33"/>
    <mergeCell ref="G32:Q33"/>
    <mergeCell ref="R32:S33"/>
    <mergeCell ref="T32:T33"/>
    <mergeCell ref="A30:A31"/>
    <mergeCell ref="B30:E31"/>
    <mergeCell ref="G30:Q31"/>
    <mergeCell ref="R30:S31"/>
    <mergeCell ref="T30:T31"/>
    <mergeCell ref="U32:W33"/>
    <mergeCell ref="X32:AE33"/>
    <mergeCell ref="AM32:AN33"/>
    <mergeCell ref="AO32:AW33"/>
    <mergeCell ref="AX32:AY33"/>
    <mergeCell ref="AZ32:BI33"/>
    <mergeCell ref="X30:AE31"/>
    <mergeCell ref="AM30:AN31"/>
    <mergeCell ref="AO30:AW31"/>
    <mergeCell ref="AX30:AY31"/>
    <mergeCell ref="AZ30:BI31"/>
    <mergeCell ref="U30:W31"/>
    <mergeCell ref="X34:AE35"/>
    <mergeCell ref="AM34:AN35"/>
    <mergeCell ref="AO34:AW35"/>
    <mergeCell ref="AX34:AY35"/>
    <mergeCell ref="AZ34:BI35"/>
    <mergeCell ref="A36:A37"/>
    <mergeCell ref="B36:E37"/>
    <mergeCell ref="G36:Q37"/>
    <mergeCell ref="R36:S37"/>
    <mergeCell ref="T36:T37"/>
    <mergeCell ref="A34:A35"/>
    <mergeCell ref="B34:E35"/>
    <mergeCell ref="G34:Q35"/>
    <mergeCell ref="R34:S35"/>
    <mergeCell ref="T34:T35"/>
    <mergeCell ref="U34:W35"/>
    <mergeCell ref="A38:W38"/>
    <mergeCell ref="X38:AE38"/>
    <mergeCell ref="AF38:AN38"/>
    <mergeCell ref="AL39:AS39"/>
    <mergeCell ref="AO38:AW38"/>
    <mergeCell ref="AX38:AY38"/>
    <mergeCell ref="AZ38:BI38"/>
    <mergeCell ref="U36:W37"/>
    <mergeCell ref="X36:AE37"/>
    <mergeCell ref="AM36:AN37"/>
    <mergeCell ref="AO36:AW37"/>
    <mergeCell ref="AX36:AY37"/>
    <mergeCell ref="AZ36:BI37"/>
    <mergeCell ref="AT39:AX39"/>
    <mergeCell ref="AY39:BA39"/>
    <mergeCell ref="BB39:BI39"/>
    <mergeCell ref="AA41:AH41"/>
    <mergeCell ref="AI41:AN41"/>
    <mergeCell ref="BA41:BB41"/>
    <mergeCell ref="BG41:BH41"/>
    <mergeCell ref="BI41:BJ41"/>
    <mergeCell ref="G39:I39"/>
    <mergeCell ref="J39:O39"/>
    <mergeCell ref="P39:S39"/>
    <mergeCell ref="T39:V39"/>
    <mergeCell ref="W39:AD39"/>
    <mergeCell ref="AE39:AK39"/>
  </mergeCells>
  <phoneticPr fontId="15"/>
  <pageMargins left="0.74803149606299213" right="0.11811023622047245" top="0.47244094488188981" bottom="0.39370078740157483" header="0" footer="0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16" r:id="rId4" name="Spinner 220">
              <controlPr defaultSize="0" autoPict="0">
                <anchor moveWithCells="1" sizeWithCells="1">
                  <from>
                    <xdr:col>24</xdr:col>
                    <xdr:colOff>38100</xdr:colOff>
                    <xdr:row>19</xdr:row>
                    <xdr:rowOff>76200</xdr:rowOff>
                  </from>
                  <to>
                    <xdr:col>29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5" name="Spinner 267">
              <controlPr defaultSize="0" autoPict="0">
                <anchor moveWithCells="1" sizeWithCells="1">
                  <from>
                    <xdr:col>24</xdr:col>
                    <xdr:colOff>38100</xdr:colOff>
                    <xdr:row>21</xdr:row>
                    <xdr:rowOff>76200</xdr:rowOff>
                  </from>
                  <to>
                    <xdr:col>29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6" name="Spinner 281">
              <controlPr defaultSize="0" autoPict="0">
                <anchor moveWithCells="1" sizeWithCells="1">
                  <from>
                    <xdr:col>24</xdr:col>
                    <xdr:colOff>38100</xdr:colOff>
                    <xdr:row>23</xdr:row>
                    <xdr:rowOff>76200</xdr:rowOff>
                  </from>
                  <to>
                    <xdr:col>29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7" name="Spinner 298">
              <controlPr defaultSize="0" autoPict="0">
                <anchor moveWithCells="1" sizeWithCells="1">
                  <from>
                    <xdr:col>24</xdr:col>
                    <xdr:colOff>38100</xdr:colOff>
                    <xdr:row>25</xdr:row>
                    <xdr:rowOff>76200</xdr:rowOff>
                  </from>
                  <to>
                    <xdr:col>29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8" name="Spinner 318">
              <controlPr defaultSize="0" autoPict="0">
                <anchor moveWithCells="1" sizeWithCells="1">
                  <from>
                    <xdr:col>24</xdr:col>
                    <xdr:colOff>38100</xdr:colOff>
                    <xdr:row>27</xdr:row>
                    <xdr:rowOff>76200</xdr:rowOff>
                  </from>
                  <to>
                    <xdr:col>29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9" name="Spinner 341">
              <controlPr defaultSize="0" autoPict="0">
                <anchor moveWithCells="1" sizeWithCells="1">
                  <from>
                    <xdr:col>24</xdr:col>
                    <xdr:colOff>38100</xdr:colOff>
                    <xdr:row>29</xdr:row>
                    <xdr:rowOff>76200</xdr:rowOff>
                  </from>
                  <to>
                    <xdr:col>29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10" name="Spinner 367">
              <controlPr defaultSize="0" autoPict="0">
                <anchor moveWithCells="1" sizeWithCells="1">
                  <from>
                    <xdr:col>24</xdr:col>
                    <xdr:colOff>38100</xdr:colOff>
                    <xdr:row>31</xdr:row>
                    <xdr:rowOff>76200</xdr:rowOff>
                  </from>
                  <to>
                    <xdr:col>29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11" name="Spinner 396">
              <controlPr defaultSize="0" autoPict="0">
                <anchor moveWithCells="1" sizeWithCells="1">
                  <from>
                    <xdr:col>24</xdr:col>
                    <xdr:colOff>38100</xdr:colOff>
                    <xdr:row>33</xdr:row>
                    <xdr:rowOff>76200</xdr:rowOff>
                  </from>
                  <to>
                    <xdr:col>29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2" name="Spinner 428">
              <controlPr defaultSize="0" autoPict="0">
                <anchor moveWithCells="1" sizeWithCells="1">
                  <from>
                    <xdr:col>24</xdr:col>
                    <xdr:colOff>38100</xdr:colOff>
                    <xdr:row>35</xdr:row>
                    <xdr:rowOff>76200</xdr:rowOff>
                  </from>
                  <to>
                    <xdr:col>29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80A9A79-0A54-46B1-AA43-172481974A57}">
          <x14:formula1>
            <xm:f>リスト!$A$1:$A$3</xm:f>
          </x14:formula1>
          <xm:sqref>AF16:AL37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Q428"/>
  <sheetViews>
    <sheetView workbookViewId="0">
      <selection activeCell="BH1" sqref="BH1:BQ1"/>
    </sheetView>
  </sheetViews>
  <sheetFormatPr defaultRowHeight="13.5" x14ac:dyDescent="0.15"/>
  <cols>
    <col min="1" max="1" width="9" style="1"/>
    <col min="2" max="2" width="2.625" style="1" customWidth="1"/>
    <col min="3" max="3" width="1.5" style="1" customWidth="1"/>
    <col min="4" max="4" width="2.625" style="1" customWidth="1"/>
    <col min="5" max="5" width="8.25" style="1" customWidth="1"/>
    <col min="6" max="6" width="7.25" style="1" customWidth="1"/>
    <col min="7" max="7" width="4.75" style="1" customWidth="1"/>
    <col min="8" max="15" width="1.75" style="1" customWidth="1"/>
    <col min="16" max="16" width="3.125" style="1" customWidth="1"/>
    <col min="17" max="17" width="2.5" style="1" customWidth="1"/>
    <col min="18" max="18" width="5.5" style="1" customWidth="1"/>
    <col min="19" max="19" width="2.125" style="1" customWidth="1"/>
    <col min="20" max="20" width="2.625" style="1" bestFit="1" customWidth="1"/>
    <col min="21" max="21" width="3.375" style="1" bestFit="1" customWidth="1"/>
    <col min="22" max="22" width="3.75" style="1" customWidth="1"/>
    <col min="23" max="23" width="1.875" style="1" customWidth="1"/>
    <col min="24" max="38" width="1.25" style="1" customWidth="1"/>
    <col min="39" max="45" width="8.25" style="1" hidden="1" customWidth="1"/>
    <col min="46" max="56" width="1.25" style="1" customWidth="1"/>
    <col min="57" max="57" width="7.875" style="1" customWidth="1"/>
    <col min="58" max="58" width="2.625" style="1" bestFit="1" customWidth="1"/>
    <col min="59" max="59" width="5" style="1" customWidth="1"/>
    <col min="60" max="60" width="1.875" style="1" customWidth="1"/>
    <col min="61" max="68" width="1.25" style="1" customWidth="1"/>
    <col min="69" max="69" width="4.5" style="1" customWidth="1"/>
    <col min="70" max="70" width="8.75" style="1" customWidth="1"/>
    <col min="71" max="16384" width="9" style="1"/>
  </cols>
  <sheetData>
    <row r="1" spans="1:69" ht="13.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306" t="s">
        <v>38</v>
      </c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>
        <f>IF(AM14=1,INT(X14*0.1),IF(AM14=2,X14-AV14,0))</f>
        <v>0</v>
      </c>
      <c r="BC1" s="9"/>
      <c r="BD1" s="9"/>
      <c r="BE1" s="9"/>
      <c r="BF1" s="308" t="s">
        <v>51</v>
      </c>
      <c r="BG1" s="308"/>
      <c r="BH1" s="309"/>
      <c r="BI1" s="309"/>
      <c r="BJ1" s="309"/>
      <c r="BK1" s="309"/>
      <c r="BL1" s="309"/>
      <c r="BM1" s="309"/>
      <c r="BN1" s="309"/>
      <c r="BO1" s="309"/>
      <c r="BP1" s="309"/>
      <c r="BQ1" s="309"/>
    </row>
    <row r="2" spans="1:69" ht="14.25" customHeight="1" thickBot="1" x14ac:dyDescent="0.2">
      <c r="A2" s="286" t="s">
        <v>0</v>
      </c>
      <c r="B2" s="286"/>
      <c r="C2" s="10"/>
      <c r="D2" s="288" t="s">
        <v>30</v>
      </c>
      <c r="E2" s="288"/>
      <c r="F2" s="288"/>
      <c r="G2" s="290" t="s">
        <v>1</v>
      </c>
      <c r="H2" s="9"/>
      <c r="I2" s="9"/>
      <c r="J2" s="9"/>
      <c r="K2" s="9"/>
      <c r="L2" s="9"/>
      <c r="M2" s="9"/>
      <c r="N2" s="9"/>
      <c r="O2" s="9"/>
      <c r="P2" s="9"/>
      <c r="Q2" s="11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12"/>
      <c r="AG2" s="12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292"/>
      <c r="AY2" s="292"/>
      <c r="AZ2" s="292"/>
      <c r="BA2" s="292"/>
      <c r="BB2" s="292"/>
      <c r="BC2" s="292"/>
      <c r="BD2" s="292"/>
      <c r="BE2" s="292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</row>
    <row r="3" spans="1:69" ht="14.25" customHeight="1" thickTop="1" x14ac:dyDescent="0.15">
      <c r="A3" s="287"/>
      <c r="B3" s="287"/>
      <c r="C3" s="13"/>
      <c r="D3" s="289"/>
      <c r="E3" s="289"/>
      <c r="F3" s="289"/>
      <c r="G3" s="29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247" t="s">
        <v>31</v>
      </c>
      <c r="AT3" s="247"/>
      <c r="AU3" s="247"/>
      <c r="AV3" s="247"/>
      <c r="AW3" s="247"/>
      <c r="AX3" s="293"/>
      <c r="AY3" s="294"/>
      <c r="AZ3" s="294"/>
      <c r="BA3" s="294"/>
      <c r="BB3" s="294"/>
      <c r="BC3" s="294"/>
      <c r="BD3" s="294"/>
      <c r="BE3" s="294"/>
      <c r="BF3" s="294"/>
      <c r="BG3" s="294"/>
      <c r="BH3" s="294"/>
      <c r="BI3" s="294"/>
      <c r="BJ3" s="294"/>
      <c r="BK3" s="294"/>
      <c r="BL3" s="294"/>
      <c r="BM3" s="294"/>
      <c r="BN3" s="294"/>
      <c r="BO3" s="294"/>
      <c r="BP3" s="295"/>
      <c r="BQ3" s="9"/>
    </row>
    <row r="4" spans="1:69" ht="12.7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96"/>
      <c r="V4" s="297"/>
      <c r="W4" s="298"/>
      <c r="X4" s="260" t="s">
        <v>16</v>
      </c>
      <c r="Y4" s="260"/>
      <c r="Z4" s="260"/>
      <c r="AA4" s="260"/>
      <c r="AB4" s="260"/>
      <c r="AC4" s="260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47" t="s">
        <v>32</v>
      </c>
      <c r="AT4" s="247"/>
      <c r="AU4" s="247"/>
      <c r="AV4" s="247"/>
      <c r="AW4" s="248"/>
      <c r="AX4" s="303"/>
      <c r="AY4" s="304"/>
      <c r="AZ4" s="304"/>
      <c r="BA4" s="304"/>
      <c r="BB4" s="304"/>
      <c r="BC4" s="304"/>
      <c r="BD4" s="304"/>
      <c r="BE4" s="304"/>
      <c r="BF4" s="304"/>
      <c r="BG4" s="304"/>
      <c r="BH4" s="304"/>
      <c r="BI4" s="304"/>
      <c r="BJ4" s="304"/>
      <c r="BK4" s="304"/>
      <c r="BL4" s="304"/>
      <c r="BM4" s="304"/>
      <c r="BN4" s="304"/>
      <c r="BO4" s="304"/>
      <c r="BP4" s="305"/>
      <c r="BQ4" s="25" t="s">
        <v>26</v>
      </c>
    </row>
    <row r="5" spans="1:69" ht="9.7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14"/>
      <c r="S5" s="14"/>
      <c r="T5" s="14"/>
      <c r="U5" s="299"/>
      <c r="V5" s="300"/>
      <c r="W5" s="301"/>
      <c r="X5" s="302"/>
      <c r="Y5" s="302"/>
      <c r="Z5" s="302"/>
      <c r="AA5" s="302"/>
      <c r="AB5" s="302"/>
      <c r="AC5" s="302"/>
      <c r="AD5" s="14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247" t="s">
        <v>33</v>
      </c>
      <c r="AT5" s="247"/>
      <c r="AU5" s="247"/>
      <c r="AV5" s="247"/>
      <c r="AW5" s="247"/>
      <c r="AX5" s="249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1"/>
      <c r="BQ5" s="25"/>
    </row>
    <row r="6" spans="1:69" ht="9.75" customHeight="1" x14ac:dyDescent="0.15">
      <c r="A6" s="273" t="s">
        <v>29</v>
      </c>
      <c r="B6" s="280">
        <v>1</v>
      </c>
      <c r="C6" s="282" t="s">
        <v>74</v>
      </c>
      <c r="D6" s="284">
        <f>IF($B$57="",1,IF($B$100="",2,IF($B$143="",3,IF($B$186="",4,IF($B$229="",5,IF($B$272="",6,IF($B$315="",7,IF($B$358="",8,IF($B$401="",9,IF($B$444="",10,0))))))))))</f>
        <v>1</v>
      </c>
      <c r="E6" s="321" t="s">
        <v>2</v>
      </c>
      <c r="F6" s="275" t="s">
        <v>3</v>
      </c>
      <c r="G6" s="276"/>
      <c r="H6" s="266"/>
      <c r="I6" s="279"/>
      <c r="J6" s="264"/>
      <c r="K6" s="266"/>
      <c r="L6" s="268"/>
      <c r="M6" s="270"/>
      <c r="N6" s="266"/>
      <c r="O6" s="271" t="s">
        <v>4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247" t="s">
        <v>39</v>
      </c>
      <c r="AT6" s="247"/>
      <c r="AU6" s="247"/>
      <c r="AV6" s="247"/>
      <c r="AW6" s="248"/>
      <c r="AX6" s="249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1"/>
      <c r="BQ6" s="9"/>
    </row>
    <row r="7" spans="1:69" ht="11.25" customHeight="1" thickBot="1" x14ac:dyDescent="0.2">
      <c r="A7" s="273"/>
      <c r="B7" s="281"/>
      <c r="C7" s="283"/>
      <c r="D7" s="285"/>
      <c r="E7" s="321"/>
      <c r="F7" s="277"/>
      <c r="G7" s="278"/>
      <c r="H7" s="267"/>
      <c r="I7" s="112"/>
      <c r="J7" s="265"/>
      <c r="K7" s="267"/>
      <c r="L7" s="269"/>
      <c r="M7" s="113"/>
      <c r="N7" s="267"/>
      <c r="O7" s="272"/>
      <c r="P7" s="15"/>
      <c r="Q7" s="9"/>
      <c r="R7" s="252" t="s">
        <v>40</v>
      </c>
      <c r="S7" s="253"/>
      <c r="T7" s="254"/>
      <c r="U7" s="257" t="s">
        <v>12</v>
      </c>
      <c r="V7" s="258"/>
      <c r="W7" s="260" t="s">
        <v>15</v>
      </c>
      <c r="X7" s="260"/>
      <c r="Y7" s="253"/>
      <c r="Z7" s="261"/>
      <c r="AA7" s="254"/>
      <c r="AB7" s="260" t="s">
        <v>17</v>
      </c>
      <c r="AC7" s="260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16" t="s">
        <v>5</v>
      </c>
      <c r="AV7" s="16"/>
      <c r="AW7" s="16"/>
      <c r="AX7" s="16"/>
      <c r="AY7" s="16"/>
      <c r="AZ7" s="16"/>
      <c r="BA7" s="16"/>
      <c r="BB7" s="16"/>
      <c r="BC7" s="16"/>
      <c r="BD7" s="16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</row>
    <row r="8" spans="1:69" ht="6.75" customHeight="1" x14ac:dyDescent="0.15">
      <c r="A8" s="9"/>
      <c r="B8" s="9"/>
      <c r="C8" s="9"/>
      <c r="D8" s="9"/>
      <c r="E8" s="9"/>
      <c r="F8" s="226" t="s">
        <v>7</v>
      </c>
      <c r="G8" s="227"/>
      <c r="H8" s="232">
        <f>SUM(BG38,BG81,BG124,BG167,BG210,BG253,BG296,BG339,BG382,BG425)</f>
        <v>0</v>
      </c>
      <c r="I8" s="232"/>
      <c r="J8" s="232"/>
      <c r="K8" s="232"/>
      <c r="L8" s="232"/>
      <c r="M8" s="232"/>
      <c r="N8" s="232"/>
      <c r="O8" s="233"/>
      <c r="P8" s="15"/>
      <c r="Q8" s="9"/>
      <c r="R8" s="252"/>
      <c r="S8" s="255"/>
      <c r="T8" s="256"/>
      <c r="U8" s="257"/>
      <c r="V8" s="259"/>
      <c r="W8" s="260"/>
      <c r="X8" s="260"/>
      <c r="Y8" s="255"/>
      <c r="Z8" s="262"/>
      <c r="AA8" s="256"/>
      <c r="AB8" s="260"/>
      <c r="AC8" s="260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238"/>
      <c r="AV8" s="239"/>
      <c r="AW8" s="239"/>
      <c r="AX8" s="239"/>
      <c r="AY8" s="239"/>
      <c r="AZ8" s="239"/>
      <c r="BA8" s="239"/>
      <c r="BB8" s="244"/>
      <c r="BC8" s="263" t="s">
        <v>21</v>
      </c>
      <c r="BD8" s="263"/>
      <c r="BE8" s="263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9"/>
    </row>
    <row r="9" spans="1:69" ht="4.5" customHeight="1" x14ac:dyDescent="0.15">
      <c r="A9" s="220" t="s">
        <v>6</v>
      </c>
      <c r="B9" s="220"/>
      <c r="C9" s="220"/>
      <c r="D9" s="220"/>
      <c r="E9" s="220"/>
      <c r="F9" s="228"/>
      <c r="G9" s="229"/>
      <c r="H9" s="234"/>
      <c r="I9" s="234"/>
      <c r="J9" s="234"/>
      <c r="K9" s="234"/>
      <c r="L9" s="234"/>
      <c r="M9" s="234"/>
      <c r="N9" s="234"/>
      <c r="O9" s="235"/>
      <c r="P9" s="15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40"/>
      <c r="AV9" s="241"/>
      <c r="AW9" s="241"/>
      <c r="AX9" s="241"/>
      <c r="AY9" s="241"/>
      <c r="AZ9" s="241"/>
      <c r="BA9" s="241"/>
      <c r="BB9" s="245"/>
      <c r="BC9" s="263"/>
      <c r="BD9" s="263"/>
      <c r="BE9" s="263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9"/>
    </row>
    <row r="10" spans="1:69" ht="9.75" customHeight="1" thickBot="1" x14ac:dyDescent="0.2">
      <c r="A10" s="220"/>
      <c r="B10" s="220"/>
      <c r="C10" s="220"/>
      <c r="D10" s="220"/>
      <c r="E10" s="220"/>
      <c r="F10" s="230"/>
      <c r="G10" s="231"/>
      <c r="H10" s="236"/>
      <c r="I10" s="236"/>
      <c r="J10" s="236"/>
      <c r="K10" s="236"/>
      <c r="L10" s="236"/>
      <c r="M10" s="236"/>
      <c r="N10" s="236"/>
      <c r="O10" s="237"/>
      <c r="P10" s="15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242"/>
      <c r="AV10" s="243"/>
      <c r="AW10" s="243"/>
      <c r="AX10" s="243"/>
      <c r="AY10" s="243"/>
      <c r="AZ10" s="243"/>
      <c r="BA10" s="243"/>
      <c r="BB10" s="246"/>
      <c r="BC10" s="53"/>
      <c r="BD10" s="53"/>
      <c r="BE10" s="53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9"/>
    </row>
    <row r="11" spans="1:69" ht="7.5" customHeight="1" thickBo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x14ac:dyDescent="0.15">
      <c r="A12" s="222" t="s">
        <v>8</v>
      </c>
      <c r="B12" s="210" t="s">
        <v>35</v>
      </c>
      <c r="C12" s="211"/>
      <c r="D12" s="211"/>
      <c r="E12" s="217"/>
      <c r="F12" s="17" t="s">
        <v>36</v>
      </c>
      <c r="G12" s="210" t="s">
        <v>9</v>
      </c>
      <c r="H12" s="211"/>
      <c r="I12" s="211"/>
      <c r="J12" s="211"/>
      <c r="K12" s="211"/>
      <c r="L12" s="211"/>
      <c r="M12" s="211"/>
      <c r="N12" s="211"/>
      <c r="O12" s="211"/>
      <c r="P12" s="211"/>
      <c r="Q12" s="217"/>
      <c r="R12" s="210" t="s">
        <v>10</v>
      </c>
      <c r="S12" s="217"/>
      <c r="T12" s="224" t="s">
        <v>11</v>
      </c>
      <c r="U12" s="210" t="s">
        <v>13</v>
      </c>
      <c r="V12" s="211"/>
      <c r="W12" s="217"/>
      <c r="X12" s="210" t="s">
        <v>14</v>
      </c>
      <c r="Y12" s="211"/>
      <c r="Z12" s="211"/>
      <c r="AA12" s="211"/>
      <c r="AB12" s="211"/>
      <c r="AC12" s="211"/>
      <c r="AD12" s="211"/>
      <c r="AE12" s="211"/>
      <c r="AF12" s="210" t="s">
        <v>50</v>
      </c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2"/>
      <c r="AV12" s="216" t="s">
        <v>57</v>
      </c>
      <c r="AW12" s="211"/>
      <c r="AX12" s="211"/>
      <c r="AY12" s="211"/>
      <c r="AZ12" s="211"/>
      <c r="BA12" s="211"/>
      <c r="BB12" s="211"/>
      <c r="BC12" s="211"/>
      <c r="BD12" s="217"/>
      <c r="BE12" s="210" t="s">
        <v>58</v>
      </c>
      <c r="BF12" s="217"/>
      <c r="BG12" s="210" t="s">
        <v>59</v>
      </c>
      <c r="BH12" s="211"/>
      <c r="BI12" s="211"/>
      <c r="BJ12" s="211"/>
      <c r="BK12" s="211"/>
      <c r="BL12" s="211"/>
      <c r="BM12" s="211"/>
      <c r="BN12" s="211"/>
      <c r="BO12" s="211"/>
      <c r="BP12" s="212"/>
      <c r="BQ12" s="26"/>
    </row>
    <row r="13" spans="1:69" x14ac:dyDescent="0.15">
      <c r="A13" s="223"/>
      <c r="B13" s="213"/>
      <c r="C13" s="214"/>
      <c r="D13" s="214"/>
      <c r="E13" s="219"/>
      <c r="F13" s="18" t="s">
        <v>37</v>
      </c>
      <c r="G13" s="213"/>
      <c r="H13" s="214"/>
      <c r="I13" s="214"/>
      <c r="J13" s="214"/>
      <c r="K13" s="214"/>
      <c r="L13" s="214"/>
      <c r="M13" s="214"/>
      <c r="N13" s="214"/>
      <c r="O13" s="214"/>
      <c r="P13" s="214"/>
      <c r="Q13" s="219"/>
      <c r="R13" s="213"/>
      <c r="S13" s="219"/>
      <c r="T13" s="225"/>
      <c r="U13" s="213"/>
      <c r="V13" s="214"/>
      <c r="W13" s="219"/>
      <c r="X13" s="213"/>
      <c r="Y13" s="214"/>
      <c r="Z13" s="214"/>
      <c r="AA13" s="214"/>
      <c r="AB13" s="214"/>
      <c r="AC13" s="214"/>
      <c r="AD13" s="214"/>
      <c r="AE13" s="214"/>
      <c r="AF13" s="213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5"/>
      <c r="AV13" s="218"/>
      <c r="AW13" s="214"/>
      <c r="AX13" s="214"/>
      <c r="AY13" s="214"/>
      <c r="AZ13" s="214"/>
      <c r="BA13" s="214"/>
      <c r="BB13" s="214"/>
      <c r="BC13" s="214"/>
      <c r="BD13" s="219"/>
      <c r="BE13" s="213"/>
      <c r="BF13" s="219"/>
      <c r="BG13" s="213"/>
      <c r="BH13" s="214"/>
      <c r="BI13" s="214"/>
      <c r="BJ13" s="214"/>
      <c r="BK13" s="214"/>
      <c r="BL13" s="214"/>
      <c r="BM13" s="214"/>
      <c r="BN13" s="214"/>
      <c r="BO13" s="214"/>
      <c r="BP13" s="215"/>
      <c r="BQ13" s="26"/>
    </row>
    <row r="14" spans="1:69" ht="13.5" customHeight="1" x14ac:dyDescent="0.15">
      <c r="A14" s="184"/>
      <c r="B14" s="186"/>
      <c r="C14" s="187"/>
      <c r="D14" s="187"/>
      <c r="E14" s="188"/>
      <c r="F14" s="65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8"/>
      <c r="R14" s="192"/>
      <c r="S14" s="193"/>
      <c r="T14" s="196"/>
      <c r="U14" s="136"/>
      <c r="V14" s="137"/>
      <c r="W14" s="138"/>
      <c r="X14" s="142"/>
      <c r="Y14" s="143"/>
      <c r="Z14" s="143"/>
      <c r="AA14" s="143"/>
      <c r="AB14" s="143"/>
      <c r="AC14" s="143"/>
      <c r="AD14" s="143"/>
      <c r="AE14" s="144"/>
      <c r="AF14" s="316">
        <v>10</v>
      </c>
      <c r="AG14" s="311"/>
      <c r="AH14" s="311"/>
      <c r="AI14" s="311"/>
      <c r="AJ14" s="311"/>
      <c r="AK14" s="311"/>
      <c r="AL14" s="312"/>
      <c r="AM14" s="50">
        <f>IF(ISBLANK(AF14),1,IF(AF14=10,1,IF(AF14="内税",2,IF(AF14=0,3))))</f>
        <v>1</v>
      </c>
      <c r="AN14" s="50">
        <f>IF(AM14=1,X14,0)</f>
        <v>0</v>
      </c>
      <c r="AO14" s="50">
        <f>IF(AM14=1,INT(X14*0.1),0)</f>
        <v>0</v>
      </c>
      <c r="AP14" s="50">
        <f>IF(AM14=2,ROUNDUP(X14/1.1,0),0)</f>
        <v>0</v>
      </c>
      <c r="AQ14" s="50">
        <f>IF(AM14=2,X14-AP14,0)</f>
        <v>0</v>
      </c>
      <c r="AR14" s="50">
        <f>IF(AM14=3,X14,0)</f>
        <v>0</v>
      </c>
      <c r="AS14" s="52">
        <v>0</v>
      </c>
      <c r="AT14" s="148">
        <f>IF(AM14&lt;3,10,0)</f>
        <v>10</v>
      </c>
      <c r="AU14" s="149"/>
      <c r="AV14" s="152">
        <f>IF(AM14=1,AN14,IF(AM14=2,AP14,AR14))</f>
        <v>0</v>
      </c>
      <c r="AW14" s="153"/>
      <c r="AX14" s="153"/>
      <c r="AY14" s="153"/>
      <c r="AZ14" s="153"/>
      <c r="BA14" s="153"/>
      <c r="BB14" s="153"/>
      <c r="BC14" s="153"/>
      <c r="BD14" s="154"/>
      <c r="BE14" s="158">
        <f>IF(AM14=1,AO14,IF(AM14=2,AQ14,AS14))</f>
        <v>0</v>
      </c>
      <c r="BF14" s="159"/>
      <c r="BG14" s="162">
        <f>AV14+BE14</f>
        <v>0</v>
      </c>
      <c r="BH14" s="163"/>
      <c r="BI14" s="163"/>
      <c r="BJ14" s="163"/>
      <c r="BK14" s="163"/>
      <c r="BL14" s="163"/>
      <c r="BM14" s="163"/>
      <c r="BN14" s="163"/>
      <c r="BO14" s="163"/>
      <c r="BP14" s="164"/>
      <c r="BQ14" s="49"/>
    </row>
    <row r="15" spans="1:69" ht="13.5" customHeight="1" x14ac:dyDescent="0.15">
      <c r="A15" s="198"/>
      <c r="B15" s="199"/>
      <c r="C15" s="200"/>
      <c r="D15" s="200"/>
      <c r="E15" s="201"/>
      <c r="F15" s="66"/>
      <c r="G15" s="199"/>
      <c r="H15" s="200"/>
      <c r="I15" s="200"/>
      <c r="J15" s="200"/>
      <c r="K15" s="200"/>
      <c r="L15" s="200"/>
      <c r="M15" s="200"/>
      <c r="N15" s="200"/>
      <c r="O15" s="200"/>
      <c r="P15" s="200"/>
      <c r="Q15" s="201"/>
      <c r="R15" s="202"/>
      <c r="S15" s="203"/>
      <c r="T15" s="204"/>
      <c r="U15" s="205"/>
      <c r="V15" s="206"/>
      <c r="W15" s="207"/>
      <c r="X15" s="171"/>
      <c r="Y15" s="172"/>
      <c r="Z15" s="172"/>
      <c r="AA15" s="172"/>
      <c r="AB15" s="172"/>
      <c r="AC15" s="172"/>
      <c r="AD15" s="172"/>
      <c r="AE15" s="173"/>
      <c r="AF15" s="317"/>
      <c r="AG15" s="314"/>
      <c r="AH15" s="314"/>
      <c r="AI15" s="314"/>
      <c r="AJ15" s="314"/>
      <c r="AK15" s="314"/>
      <c r="AL15" s="315"/>
      <c r="AM15" s="50"/>
      <c r="AN15" s="50"/>
      <c r="AO15" s="50"/>
      <c r="AP15" s="50"/>
      <c r="AQ15" s="50"/>
      <c r="AR15" s="50"/>
      <c r="AS15" s="52"/>
      <c r="AT15" s="174"/>
      <c r="AU15" s="175"/>
      <c r="AV15" s="176"/>
      <c r="AW15" s="177"/>
      <c r="AX15" s="177"/>
      <c r="AY15" s="177"/>
      <c r="AZ15" s="177"/>
      <c r="BA15" s="177"/>
      <c r="BB15" s="177"/>
      <c r="BC15" s="177"/>
      <c r="BD15" s="178"/>
      <c r="BE15" s="179"/>
      <c r="BF15" s="180"/>
      <c r="BG15" s="181"/>
      <c r="BH15" s="182"/>
      <c r="BI15" s="182"/>
      <c r="BJ15" s="182"/>
      <c r="BK15" s="182"/>
      <c r="BL15" s="182"/>
      <c r="BM15" s="182"/>
      <c r="BN15" s="182"/>
      <c r="BO15" s="182"/>
      <c r="BP15" s="183"/>
      <c r="BQ15" s="49"/>
    </row>
    <row r="16" spans="1:69" ht="13.5" customHeight="1" x14ac:dyDescent="0.15">
      <c r="A16" s="184"/>
      <c r="B16" s="186"/>
      <c r="C16" s="187"/>
      <c r="D16" s="187"/>
      <c r="E16" s="188"/>
      <c r="F16" s="65"/>
      <c r="G16" s="186"/>
      <c r="H16" s="187"/>
      <c r="I16" s="187"/>
      <c r="J16" s="187"/>
      <c r="K16" s="187"/>
      <c r="L16" s="187"/>
      <c r="M16" s="187"/>
      <c r="N16" s="187"/>
      <c r="O16" s="187"/>
      <c r="P16" s="187"/>
      <c r="Q16" s="188"/>
      <c r="R16" s="192"/>
      <c r="S16" s="193"/>
      <c r="T16" s="196"/>
      <c r="U16" s="136"/>
      <c r="V16" s="137"/>
      <c r="W16" s="138"/>
      <c r="X16" s="142"/>
      <c r="Y16" s="143"/>
      <c r="Z16" s="143"/>
      <c r="AA16" s="143"/>
      <c r="AB16" s="143"/>
      <c r="AC16" s="143"/>
      <c r="AD16" s="143"/>
      <c r="AE16" s="144"/>
      <c r="AF16" s="316">
        <v>10</v>
      </c>
      <c r="AG16" s="311"/>
      <c r="AH16" s="311"/>
      <c r="AI16" s="311"/>
      <c r="AJ16" s="311"/>
      <c r="AK16" s="311"/>
      <c r="AL16" s="312"/>
      <c r="AM16" s="50">
        <f t="shared" ref="AM16" si="0">IF(ISBLANK(AF16),1,IF(AF16=10,1,IF(AF16="内税",2,IF(AF16=0,3))))</f>
        <v>1</v>
      </c>
      <c r="AN16" s="50">
        <f>IF(AM16=1,X16,0)</f>
        <v>0</v>
      </c>
      <c r="AO16" s="50">
        <f>IF(AM16=1,INT(X16*0.1),0)</f>
        <v>0</v>
      </c>
      <c r="AP16" s="50">
        <f>IF(AM16=2,ROUNDUP(X16/1.1,0),0)</f>
        <v>0</v>
      </c>
      <c r="AQ16" s="50">
        <f>IF(AM16=2,X16-AP16,0)</f>
        <v>0</v>
      </c>
      <c r="AR16" s="50">
        <f>IF(AM16=3,X16,0)</f>
        <v>0</v>
      </c>
      <c r="AS16" s="52">
        <v>0</v>
      </c>
      <c r="AT16" s="148">
        <f>IF(AM16&lt;3,10,0)</f>
        <v>10</v>
      </c>
      <c r="AU16" s="149"/>
      <c r="AV16" s="152">
        <f>IF(AM16=1,AN16,IF(AM16=2,AP16,AR16))</f>
        <v>0</v>
      </c>
      <c r="AW16" s="153"/>
      <c r="AX16" s="153"/>
      <c r="AY16" s="153"/>
      <c r="AZ16" s="153"/>
      <c r="BA16" s="153"/>
      <c r="BB16" s="153"/>
      <c r="BC16" s="153"/>
      <c r="BD16" s="154"/>
      <c r="BE16" s="158">
        <f>IF(AM16=1,AO16,IF(AM16=2,AQ16,AS16))</f>
        <v>0</v>
      </c>
      <c r="BF16" s="159"/>
      <c r="BG16" s="162">
        <f>AV16+BE16</f>
        <v>0</v>
      </c>
      <c r="BH16" s="163"/>
      <c r="BI16" s="163"/>
      <c r="BJ16" s="163"/>
      <c r="BK16" s="163"/>
      <c r="BL16" s="163"/>
      <c r="BM16" s="163"/>
      <c r="BN16" s="163"/>
      <c r="BO16" s="163"/>
      <c r="BP16" s="164"/>
      <c r="BQ16" s="49"/>
    </row>
    <row r="17" spans="1:69" ht="13.5" customHeight="1" x14ac:dyDescent="0.15">
      <c r="A17" s="198"/>
      <c r="B17" s="199"/>
      <c r="C17" s="200"/>
      <c r="D17" s="200"/>
      <c r="E17" s="201"/>
      <c r="F17" s="66"/>
      <c r="G17" s="199"/>
      <c r="H17" s="200"/>
      <c r="I17" s="200"/>
      <c r="J17" s="200"/>
      <c r="K17" s="200"/>
      <c r="L17" s="200"/>
      <c r="M17" s="200"/>
      <c r="N17" s="200"/>
      <c r="O17" s="200"/>
      <c r="P17" s="200"/>
      <c r="Q17" s="201"/>
      <c r="R17" s="202"/>
      <c r="S17" s="203"/>
      <c r="T17" s="204"/>
      <c r="U17" s="205"/>
      <c r="V17" s="206"/>
      <c r="W17" s="207"/>
      <c r="X17" s="171"/>
      <c r="Y17" s="172"/>
      <c r="Z17" s="172"/>
      <c r="AA17" s="172"/>
      <c r="AB17" s="172"/>
      <c r="AC17" s="172"/>
      <c r="AD17" s="172"/>
      <c r="AE17" s="173"/>
      <c r="AF17" s="317"/>
      <c r="AG17" s="314"/>
      <c r="AH17" s="314"/>
      <c r="AI17" s="314"/>
      <c r="AJ17" s="314"/>
      <c r="AK17" s="314"/>
      <c r="AL17" s="315"/>
      <c r="AM17" s="50"/>
      <c r="AN17" s="50"/>
      <c r="AO17" s="50"/>
      <c r="AP17" s="50"/>
      <c r="AQ17" s="50"/>
      <c r="AR17" s="50"/>
      <c r="AS17" s="52"/>
      <c r="AT17" s="174"/>
      <c r="AU17" s="175"/>
      <c r="AV17" s="176"/>
      <c r="AW17" s="177"/>
      <c r="AX17" s="177"/>
      <c r="AY17" s="177"/>
      <c r="AZ17" s="177"/>
      <c r="BA17" s="177"/>
      <c r="BB17" s="177"/>
      <c r="BC17" s="177"/>
      <c r="BD17" s="178"/>
      <c r="BE17" s="179"/>
      <c r="BF17" s="180"/>
      <c r="BG17" s="181"/>
      <c r="BH17" s="182"/>
      <c r="BI17" s="182"/>
      <c r="BJ17" s="182"/>
      <c r="BK17" s="182"/>
      <c r="BL17" s="182"/>
      <c r="BM17" s="182"/>
      <c r="BN17" s="182"/>
      <c r="BO17" s="182"/>
      <c r="BP17" s="183"/>
      <c r="BQ17" s="49"/>
    </row>
    <row r="18" spans="1:69" ht="13.5" customHeight="1" x14ac:dyDescent="0.15">
      <c r="A18" s="184"/>
      <c r="B18" s="186"/>
      <c r="C18" s="187"/>
      <c r="D18" s="187"/>
      <c r="E18" s="188"/>
      <c r="F18" s="65"/>
      <c r="G18" s="186"/>
      <c r="H18" s="187"/>
      <c r="I18" s="187"/>
      <c r="J18" s="187"/>
      <c r="K18" s="187"/>
      <c r="L18" s="187"/>
      <c r="M18" s="187"/>
      <c r="N18" s="187"/>
      <c r="O18" s="187"/>
      <c r="P18" s="187"/>
      <c r="Q18" s="188"/>
      <c r="R18" s="192"/>
      <c r="S18" s="193"/>
      <c r="T18" s="196"/>
      <c r="U18" s="136"/>
      <c r="V18" s="137"/>
      <c r="W18" s="138"/>
      <c r="X18" s="142"/>
      <c r="Y18" s="143"/>
      <c r="Z18" s="143"/>
      <c r="AA18" s="143"/>
      <c r="AB18" s="143"/>
      <c r="AC18" s="143"/>
      <c r="AD18" s="143"/>
      <c r="AE18" s="144"/>
      <c r="AF18" s="316">
        <v>10</v>
      </c>
      <c r="AG18" s="311"/>
      <c r="AH18" s="311"/>
      <c r="AI18" s="311"/>
      <c r="AJ18" s="311"/>
      <c r="AK18" s="311"/>
      <c r="AL18" s="312"/>
      <c r="AM18" s="50">
        <f t="shared" ref="AM18" si="1">IF(ISBLANK(AF18),1,IF(AF18=10,1,IF(AF18="内税",2,IF(AF18=0,3))))</f>
        <v>1</v>
      </c>
      <c r="AN18" s="50">
        <f>IF(AM18=1,X18,0)</f>
        <v>0</v>
      </c>
      <c r="AO18" s="50">
        <f>IF(AM18=1,INT(X18*0.1),0)</f>
        <v>0</v>
      </c>
      <c r="AP18" s="50">
        <f>IF(AM18=2,ROUNDUP(X18/1.1,0),0)</f>
        <v>0</v>
      </c>
      <c r="AQ18" s="50">
        <f>IF(AM18=2,X18-AP18,0)</f>
        <v>0</v>
      </c>
      <c r="AR18" s="50">
        <f>IF(AM18=3,X18,0)</f>
        <v>0</v>
      </c>
      <c r="AS18" s="52">
        <v>0</v>
      </c>
      <c r="AT18" s="148">
        <f>IF(AM18&lt;3,10,0)</f>
        <v>10</v>
      </c>
      <c r="AU18" s="149"/>
      <c r="AV18" s="152">
        <f>IF(AM18=1,AN18,IF(AM18=2,AP18,AR18))</f>
        <v>0</v>
      </c>
      <c r="AW18" s="153"/>
      <c r="AX18" s="153"/>
      <c r="AY18" s="153"/>
      <c r="AZ18" s="153"/>
      <c r="BA18" s="153"/>
      <c r="BB18" s="153"/>
      <c r="BC18" s="153"/>
      <c r="BD18" s="154"/>
      <c r="BE18" s="158">
        <f>IF(AM18=1,AO18,IF(AM18=2,AQ18,AS18))</f>
        <v>0</v>
      </c>
      <c r="BF18" s="159"/>
      <c r="BG18" s="162">
        <f>AV18+BE18</f>
        <v>0</v>
      </c>
      <c r="BH18" s="163"/>
      <c r="BI18" s="163"/>
      <c r="BJ18" s="163"/>
      <c r="BK18" s="163"/>
      <c r="BL18" s="163"/>
      <c r="BM18" s="163"/>
      <c r="BN18" s="163"/>
      <c r="BO18" s="163"/>
      <c r="BP18" s="164"/>
      <c r="BQ18" s="49"/>
    </row>
    <row r="19" spans="1:69" ht="13.5" customHeight="1" x14ac:dyDescent="0.15">
      <c r="A19" s="198"/>
      <c r="B19" s="199"/>
      <c r="C19" s="200"/>
      <c r="D19" s="200"/>
      <c r="E19" s="201"/>
      <c r="F19" s="66"/>
      <c r="G19" s="199"/>
      <c r="H19" s="200"/>
      <c r="I19" s="200"/>
      <c r="J19" s="200"/>
      <c r="K19" s="200"/>
      <c r="L19" s="200"/>
      <c r="M19" s="200"/>
      <c r="N19" s="200"/>
      <c r="O19" s="200"/>
      <c r="P19" s="200"/>
      <c r="Q19" s="201"/>
      <c r="R19" s="202"/>
      <c r="S19" s="203"/>
      <c r="T19" s="204"/>
      <c r="U19" s="205"/>
      <c r="V19" s="206"/>
      <c r="W19" s="207"/>
      <c r="X19" s="171"/>
      <c r="Y19" s="172"/>
      <c r="Z19" s="172"/>
      <c r="AA19" s="172"/>
      <c r="AB19" s="172"/>
      <c r="AC19" s="172"/>
      <c r="AD19" s="172"/>
      <c r="AE19" s="173"/>
      <c r="AF19" s="317"/>
      <c r="AG19" s="314"/>
      <c r="AH19" s="314"/>
      <c r="AI19" s="314"/>
      <c r="AJ19" s="314"/>
      <c r="AK19" s="314"/>
      <c r="AL19" s="315"/>
      <c r="AM19" s="50"/>
      <c r="AN19" s="50"/>
      <c r="AO19" s="50"/>
      <c r="AP19" s="50"/>
      <c r="AQ19" s="50"/>
      <c r="AR19" s="50"/>
      <c r="AS19" s="52"/>
      <c r="AT19" s="174"/>
      <c r="AU19" s="175"/>
      <c r="AV19" s="176"/>
      <c r="AW19" s="177"/>
      <c r="AX19" s="177"/>
      <c r="AY19" s="177"/>
      <c r="AZ19" s="177"/>
      <c r="BA19" s="177"/>
      <c r="BB19" s="177"/>
      <c r="BC19" s="177"/>
      <c r="BD19" s="178"/>
      <c r="BE19" s="179"/>
      <c r="BF19" s="180"/>
      <c r="BG19" s="181"/>
      <c r="BH19" s="182"/>
      <c r="BI19" s="182"/>
      <c r="BJ19" s="182"/>
      <c r="BK19" s="182"/>
      <c r="BL19" s="182"/>
      <c r="BM19" s="182"/>
      <c r="BN19" s="182"/>
      <c r="BO19" s="182"/>
      <c r="BP19" s="183"/>
      <c r="BQ19" s="49"/>
    </row>
    <row r="20" spans="1:69" ht="13.5" customHeight="1" x14ac:dyDescent="0.15">
      <c r="A20" s="184"/>
      <c r="B20" s="186"/>
      <c r="C20" s="187"/>
      <c r="D20" s="187"/>
      <c r="E20" s="188"/>
      <c r="F20" s="65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8"/>
      <c r="R20" s="192"/>
      <c r="S20" s="193"/>
      <c r="T20" s="196"/>
      <c r="U20" s="136"/>
      <c r="V20" s="137"/>
      <c r="W20" s="138"/>
      <c r="X20" s="142"/>
      <c r="Y20" s="143"/>
      <c r="Z20" s="143"/>
      <c r="AA20" s="143"/>
      <c r="AB20" s="143"/>
      <c r="AC20" s="143"/>
      <c r="AD20" s="143"/>
      <c r="AE20" s="144"/>
      <c r="AF20" s="316">
        <v>10</v>
      </c>
      <c r="AG20" s="311"/>
      <c r="AH20" s="311"/>
      <c r="AI20" s="311"/>
      <c r="AJ20" s="311"/>
      <c r="AK20" s="311"/>
      <c r="AL20" s="312"/>
      <c r="AM20" s="50">
        <f t="shared" ref="AM20" si="2">IF(ISBLANK(AF20),1,IF(AF20=10,1,IF(AF20="内税",2,IF(AF20=0,3))))</f>
        <v>1</v>
      </c>
      <c r="AN20" s="50">
        <f>IF(AM20=1,X20,0)</f>
        <v>0</v>
      </c>
      <c r="AO20" s="50">
        <f>IF(AM20=1,INT(X20*0.1),0)</f>
        <v>0</v>
      </c>
      <c r="AP20" s="50">
        <f>IF(AM20=2,ROUNDUP(X20/1.1,0),0)</f>
        <v>0</v>
      </c>
      <c r="AQ20" s="50">
        <f>IF(AM20=2,X20-AP20,0)</f>
        <v>0</v>
      </c>
      <c r="AR20" s="50">
        <f>IF(AM20=3,X20,0)</f>
        <v>0</v>
      </c>
      <c r="AS20" s="52">
        <v>0</v>
      </c>
      <c r="AT20" s="148">
        <f>IF(AM20&lt;3,10,0)</f>
        <v>10</v>
      </c>
      <c r="AU20" s="149"/>
      <c r="AV20" s="152">
        <f>IF(AM20=1,AN20,IF(AM20=2,AP20,AR20))</f>
        <v>0</v>
      </c>
      <c r="AW20" s="153"/>
      <c r="AX20" s="153"/>
      <c r="AY20" s="153"/>
      <c r="AZ20" s="153"/>
      <c r="BA20" s="153"/>
      <c r="BB20" s="153"/>
      <c r="BC20" s="153"/>
      <c r="BD20" s="154"/>
      <c r="BE20" s="158">
        <f>IF(AM20=1,AO20,IF(AM20=2,AQ20,AS20))</f>
        <v>0</v>
      </c>
      <c r="BF20" s="159"/>
      <c r="BG20" s="162">
        <f>AV20+BE20</f>
        <v>0</v>
      </c>
      <c r="BH20" s="163"/>
      <c r="BI20" s="163"/>
      <c r="BJ20" s="163"/>
      <c r="BK20" s="163"/>
      <c r="BL20" s="163"/>
      <c r="BM20" s="163"/>
      <c r="BN20" s="163"/>
      <c r="BO20" s="163"/>
      <c r="BP20" s="164"/>
      <c r="BQ20" s="49"/>
    </row>
    <row r="21" spans="1:69" ht="13.5" customHeight="1" x14ac:dyDescent="0.15">
      <c r="A21" s="198"/>
      <c r="B21" s="199"/>
      <c r="C21" s="200"/>
      <c r="D21" s="200"/>
      <c r="E21" s="201"/>
      <c r="F21" s="66"/>
      <c r="G21" s="199"/>
      <c r="H21" s="200"/>
      <c r="I21" s="200"/>
      <c r="J21" s="200"/>
      <c r="K21" s="200"/>
      <c r="L21" s="200"/>
      <c r="M21" s="200"/>
      <c r="N21" s="200"/>
      <c r="O21" s="200"/>
      <c r="P21" s="200"/>
      <c r="Q21" s="201"/>
      <c r="R21" s="202"/>
      <c r="S21" s="203"/>
      <c r="T21" s="204"/>
      <c r="U21" s="205"/>
      <c r="V21" s="206"/>
      <c r="W21" s="207"/>
      <c r="X21" s="171"/>
      <c r="Y21" s="172"/>
      <c r="Z21" s="172"/>
      <c r="AA21" s="172"/>
      <c r="AB21" s="172"/>
      <c r="AC21" s="172"/>
      <c r="AD21" s="172"/>
      <c r="AE21" s="173"/>
      <c r="AF21" s="317"/>
      <c r="AG21" s="314"/>
      <c r="AH21" s="314"/>
      <c r="AI21" s="314"/>
      <c r="AJ21" s="314"/>
      <c r="AK21" s="314"/>
      <c r="AL21" s="315"/>
      <c r="AM21" s="50"/>
      <c r="AN21" s="50"/>
      <c r="AO21" s="50"/>
      <c r="AP21" s="50"/>
      <c r="AQ21" s="50"/>
      <c r="AR21" s="50"/>
      <c r="AS21" s="52"/>
      <c r="AT21" s="174"/>
      <c r="AU21" s="175"/>
      <c r="AV21" s="176"/>
      <c r="AW21" s="177"/>
      <c r="AX21" s="177"/>
      <c r="AY21" s="177"/>
      <c r="AZ21" s="177"/>
      <c r="BA21" s="177"/>
      <c r="BB21" s="177"/>
      <c r="BC21" s="177"/>
      <c r="BD21" s="178"/>
      <c r="BE21" s="179"/>
      <c r="BF21" s="180"/>
      <c r="BG21" s="181"/>
      <c r="BH21" s="182"/>
      <c r="BI21" s="182"/>
      <c r="BJ21" s="182"/>
      <c r="BK21" s="182"/>
      <c r="BL21" s="182"/>
      <c r="BM21" s="182"/>
      <c r="BN21" s="182"/>
      <c r="BO21" s="182"/>
      <c r="BP21" s="183"/>
      <c r="BQ21" s="49"/>
    </row>
    <row r="22" spans="1:69" ht="13.5" customHeight="1" x14ac:dyDescent="0.15">
      <c r="A22" s="184"/>
      <c r="B22" s="186"/>
      <c r="C22" s="187"/>
      <c r="D22" s="187"/>
      <c r="E22" s="188"/>
      <c r="F22" s="65"/>
      <c r="G22" s="186"/>
      <c r="H22" s="187"/>
      <c r="I22" s="187"/>
      <c r="J22" s="187"/>
      <c r="K22" s="187"/>
      <c r="L22" s="187"/>
      <c r="M22" s="187"/>
      <c r="N22" s="187"/>
      <c r="O22" s="187"/>
      <c r="P22" s="187"/>
      <c r="Q22" s="188"/>
      <c r="R22" s="192"/>
      <c r="S22" s="193"/>
      <c r="T22" s="196"/>
      <c r="U22" s="136"/>
      <c r="V22" s="137"/>
      <c r="W22" s="138"/>
      <c r="X22" s="142"/>
      <c r="Y22" s="143"/>
      <c r="Z22" s="143"/>
      <c r="AA22" s="143"/>
      <c r="AB22" s="143"/>
      <c r="AC22" s="143"/>
      <c r="AD22" s="143"/>
      <c r="AE22" s="144"/>
      <c r="AF22" s="316">
        <v>10</v>
      </c>
      <c r="AG22" s="311"/>
      <c r="AH22" s="311"/>
      <c r="AI22" s="311"/>
      <c r="AJ22" s="311"/>
      <c r="AK22" s="311"/>
      <c r="AL22" s="312"/>
      <c r="AM22" s="50">
        <f t="shared" ref="AM22" si="3">IF(ISBLANK(AF22),1,IF(AF22=10,1,IF(AF22="内税",2,IF(AF22=0,3))))</f>
        <v>1</v>
      </c>
      <c r="AN22" s="50">
        <f>IF(AM22=1,X22,0)</f>
        <v>0</v>
      </c>
      <c r="AO22" s="50">
        <f>IF(AM22=1,INT(X22*0.1),0)</f>
        <v>0</v>
      </c>
      <c r="AP22" s="50">
        <f>IF(AM22=2,ROUNDUP(X22/1.1,0),0)</f>
        <v>0</v>
      </c>
      <c r="AQ22" s="50">
        <f>IF(AM22=2,X22-AP22,0)</f>
        <v>0</v>
      </c>
      <c r="AR22" s="50">
        <f>IF(AM22=3,X22,0)</f>
        <v>0</v>
      </c>
      <c r="AS22" s="52">
        <v>0</v>
      </c>
      <c r="AT22" s="148">
        <f>IF(AM22&lt;3,10,0)</f>
        <v>10</v>
      </c>
      <c r="AU22" s="149"/>
      <c r="AV22" s="152">
        <f>IF(AM22=1,AN22,IF(AM22=2,AP22,AR22))</f>
        <v>0</v>
      </c>
      <c r="AW22" s="153"/>
      <c r="AX22" s="153"/>
      <c r="AY22" s="153"/>
      <c r="AZ22" s="153"/>
      <c r="BA22" s="153"/>
      <c r="BB22" s="153"/>
      <c r="BC22" s="153"/>
      <c r="BD22" s="154"/>
      <c r="BE22" s="158">
        <f>IF(AM22=1,AO22,IF(AM22=2,AQ22,AS22))</f>
        <v>0</v>
      </c>
      <c r="BF22" s="159"/>
      <c r="BG22" s="162">
        <f>AV22+BE22</f>
        <v>0</v>
      </c>
      <c r="BH22" s="163"/>
      <c r="BI22" s="163"/>
      <c r="BJ22" s="163"/>
      <c r="BK22" s="163"/>
      <c r="BL22" s="163"/>
      <c r="BM22" s="163"/>
      <c r="BN22" s="163"/>
      <c r="BO22" s="163"/>
      <c r="BP22" s="164"/>
      <c r="BQ22" s="49"/>
    </row>
    <row r="23" spans="1:69" ht="13.5" customHeight="1" x14ac:dyDescent="0.15">
      <c r="A23" s="198"/>
      <c r="B23" s="199"/>
      <c r="C23" s="200"/>
      <c r="D23" s="200"/>
      <c r="E23" s="201"/>
      <c r="F23" s="66"/>
      <c r="G23" s="199"/>
      <c r="H23" s="200"/>
      <c r="I23" s="200"/>
      <c r="J23" s="200"/>
      <c r="K23" s="200"/>
      <c r="L23" s="200"/>
      <c r="M23" s="200"/>
      <c r="N23" s="200"/>
      <c r="O23" s="200"/>
      <c r="P23" s="200"/>
      <c r="Q23" s="201"/>
      <c r="R23" s="202"/>
      <c r="S23" s="203"/>
      <c r="T23" s="204"/>
      <c r="U23" s="205"/>
      <c r="V23" s="206"/>
      <c r="W23" s="207"/>
      <c r="X23" s="171"/>
      <c r="Y23" s="172"/>
      <c r="Z23" s="172"/>
      <c r="AA23" s="172"/>
      <c r="AB23" s="172"/>
      <c r="AC23" s="172"/>
      <c r="AD23" s="172"/>
      <c r="AE23" s="173"/>
      <c r="AF23" s="317"/>
      <c r="AG23" s="314"/>
      <c r="AH23" s="314"/>
      <c r="AI23" s="314"/>
      <c r="AJ23" s="314"/>
      <c r="AK23" s="314"/>
      <c r="AL23" s="315"/>
      <c r="AM23" s="50"/>
      <c r="AN23" s="50"/>
      <c r="AO23" s="50"/>
      <c r="AP23" s="50"/>
      <c r="AQ23" s="50"/>
      <c r="AR23" s="50"/>
      <c r="AS23" s="52"/>
      <c r="AT23" s="174"/>
      <c r="AU23" s="175"/>
      <c r="AV23" s="176"/>
      <c r="AW23" s="177"/>
      <c r="AX23" s="177"/>
      <c r="AY23" s="177"/>
      <c r="AZ23" s="177"/>
      <c r="BA23" s="177"/>
      <c r="BB23" s="177"/>
      <c r="BC23" s="177"/>
      <c r="BD23" s="178"/>
      <c r="BE23" s="179"/>
      <c r="BF23" s="180"/>
      <c r="BG23" s="181"/>
      <c r="BH23" s="182"/>
      <c r="BI23" s="182"/>
      <c r="BJ23" s="182"/>
      <c r="BK23" s="182"/>
      <c r="BL23" s="182"/>
      <c r="BM23" s="182"/>
      <c r="BN23" s="182"/>
      <c r="BO23" s="182"/>
      <c r="BP23" s="183"/>
      <c r="BQ23" s="49"/>
    </row>
    <row r="24" spans="1:69" ht="13.5" customHeight="1" x14ac:dyDescent="0.15">
      <c r="A24" s="184"/>
      <c r="B24" s="186"/>
      <c r="C24" s="187"/>
      <c r="D24" s="187"/>
      <c r="E24" s="188"/>
      <c r="F24" s="65"/>
      <c r="G24" s="186"/>
      <c r="H24" s="187"/>
      <c r="I24" s="187"/>
      <c r="J24" s="187"/>
      <c r="K24" s="187"/>
      <c r="L24" s="187"/>
      <c r="M24" s="187"/>
      <c r="N24" s="187"/>
      <c r="O24" s="187"/>
      <c r="P24" s="187"/>
      <c r="Q24" s="188"/>
      <c r="R24" s="192"/>
      <c r="S24" s="193"/>
      <c r="T24" s="196"/>
      <c r="U24" s="136"/>
      <c r="V24" s="137"/>
      <c r="W24" s="138"/>
      <c r="X24" s="142"/>
      <c r="Y24" s="143"/>
      <c r="Z24" s="143"/>
      <c r="AA24" s="143"/>
      <c r="AB24" s="143"/>
      <c r="AC24" s="143"/>
      <c r="AD24" s="143"/>
      <c r="AE24" s="144"/>
      <c r="AF24" s="316">
        <v>10</v>
      </c>
      <c r="AG24" s="311"/>
      <c r="AH24" s="311"/>
      <c r="AI24" s="311"/>
      <c r="AJ24" s="311"/>
      <c r="AK24" s="311"/>
      <c r="AL24" s="312"/>
      <c r="AM24" s="50">
        <f t="shared" ref="AM24" si="4">IF(ISBLANK(AF24),1,IF(AF24=10,1,IF(AF24="内税",2,IF(AF24=0,3))))</f>
        <v>1</v>
      </c>
      <c r="AN24" s="50">
        <f>IF(AM24=1,X24,0)</f>
        <v>0</v>
      </c>
      <c r="AO24" s="50">
        <f>IF(AM24=1,INT(X24*0.1),0)</f>
        <v>0</v>
      </c>
      <c r="AP24" s="50">
        <f>IF(AM24=2,ROUNDUP(X24/1.1,0),0)</f>
        <v>0</v>
      </c>
      <c r="AQ24" s="50">
        <f>IF(AM24=2,X24-AP24,0)</f>
        <v>0</v>
      </c>
      <c r="AR24" s="50">
        <f>IF(AM24=3,X24,0)</f>
        <v>0</v>
      </c>
      <c r="AS24" s="52">
        <v>0</v>
      </c>
      <c r="AT24" s="148">
        <f>IF(AM24&lt;3,10,0)</f>
        <v>10</v>
      </c>
      <c r="AU24" s="149"/>
      <c r="AV24" s="152">
        <f>IF(AM24=1,AN24,IF(AM24=2,AP24,AR24))</f>
        <v>0</v>
      </c>
      <c r="AW24" s="153"/>
      <c r="AX24" s="153"/>
      <c r="AY24" s="153"/>
      <c r="AZ24" s="153"/>
      <c r="BA24" s="153"/>
      <c r="BB24" s="153"/>
      <c r="BC24" s="153"/>
      <c r="BD24" s="154"/>
      <c r="BE24" s="158">
        <f>IF(AM24=1,AO24,IF(AM24=2,AQ24,AS24))</f>
        <v>0</v>
      </c>
      <c r="BF24" s="159"/>
      <c r="BG24" s="162">
        <f>AV24+BE24</f>
        <v>0</v>
      </c>
      <c r="BH24" s="163"/>
      <c r="BI24" s="163"/>
      <c r="BJ24" s="163"/>
      <c r="BK24" s="163"/>
      <c r="BL24" s="163"/>
      <c r="BM24" s="163"/>
      <c r="BN24" s="163"/>
      <c r="BO24" s="163"/>
      <c r="BP24" s="164"/>
      <c r="BQ24" s="49"/>
    </row>
    <row r="25" spans="1:69" ht="13.5" customHeight="1" x14ac:dyDescent="0.15">
      <c r="A25" s="198"/>
      <c r="B25" s="199"/>
      <c r="C25" s="200"/>
      <c r="D25" s="200"/>
      <c r="E25" s="201"/>
      <c r="F25" s="66"/>
      <c r="G25" s="199"/>
      <c r="H25" s="200"/>
      <c r="I25" s="200"/>
      <c r="J25" s="200"/>
      <c r="K25" s="200"/>
      <c r="L25" s="200"/>
      <c r="M25" s="200"/>
      <c r="N25" s="200"/>
      <c r="O25" s="200"/>
      <c r="P25" s="200"/>
      <c r="Q25" s="201"/>
      <c r="R25" s="202"/>
      <c r="S25" s="203"/>
      <c r="T25" s="204"/>
      <c r="U25" s="205"/>
      <c r="V25" s="206"/>
      <c r="W25" s="207"/>
      <c r="X25" s="171"/>
      <c r="Y25" s="172"/>
      <c r="Z25" s="172"/>
      <c r="AA25" s="172"/>
      <c r="AB25" s="172"/>
      <c r="AC25" s="172"/>
      <c r="AD25" s="172"/>
      <c r="AE25" s="173"/>
      <c r="AF25" s="317"/>
      <c r="AG25" s="314"/>
      <c r="AH25" s="314"/>
      <c r="AI25" s="314"/>
      <c r="AJ25" s="314"/>
      <c r="AK25" s="314"/>
      <c r="AL25" s="315"/>
      <c r="AM25" s="50"/>
      <c r="AN25" s="50"/>
      <c r="AO25" s="50"/>
      <c r="AP25" s="50"/>
      <c r="AQ25" s="50"/>
      <c r="AR25" s="50"/>
      <c r="AS25" s="52"/>
      <c r="AT25" s="174"/>
      <c r="AU25" s="175"/>
      <c r="AV25" s="176"/>
      <c r="AW25" s="177"/>
      <c r="AX25" s="177"/>
      <c r="AY25" s="177"/>
      <c r="AZ25" s="177"/>
      <c r="BA25" s="177"/>
      <c r="BB25" s="177"/>
      <c r="BC25" s="177"/>
      <c r="BD25" s="178"/>
      <c r="BE25" s="179"/>
      <c r="BF25" s="180"/>
      <c r="BG25" s="181"/>
      <c r="BH25" s="182"/>
      <c r="BI25" s="182"/>
      <c r="BJ25" s="182"/>
      <c r="BK25" s="182"/>
      <c r="BL25" s="182"/>
      <c r="BM25" s="182"/>
      <c r="BN25" s="182"/>
      <c r="BO25" s="182"/>
      <c r="BP25" s="183"/>
      <c r="BQ25" s="49"/>
    </row>
    <row r="26" spans="1:69" ht="13.5" customHeight="1" x14ac:dyDescent="0.15">
      <c r="A26" s="184"/>
      <c r="B26" s="186"/>
      <c r="C26" s="187"/>
      <c r="D26" s="187"/>
      <c r="E26" s="188"/>
      <c r="F26" s="65"/>
      <c r="G26" s="186"/>
      <c r="H26" s="187"/>
      <c r="I26" s="187"/>
      <c r="J26" s="187"/>
      <c r="K26" s="187"/>
      <c r="L26" s="187"/>
      <c r="M26" s="187"/>
      <c r="N26" s="187"/>
      <c r="O26" s="187"/>
      <c r="P26" s="187"/>
      <c r="Q26" s="188"/>
      <c r="R26" s="192"/>
      <c r="S26" s="193"/>
      <c r="T26" s="196"/>
      <c r="U26" s="136"/>
      <c r="V26" s="137"/>
      <c r="W26" s="138"/>
      <c r="X26" s="142"/>
      <c r="Y26" s="143"/>
      <c r="Z26" s="143"/>
      <c r="AA26" s="143"/>
      <c r="AB26" s="143"/>
      <c r="AC26" s="143"/>
      <c r="AD26" s="143"/>
      <c r="AE26" s="144"/>
      <c r="AF26" s="316">
        <v>10</v>
      </c>
      <c r="AG26" s="311"/>
      <c r="AH26" s="311"/>
      <c r="AI26" s="311"/>
      <c r="AJ26" s="311"/>
      <c r="AK26" s="311"/>
      <c r="AL26" s="312"/>
      <c r="AM26" s="50">
        <f t="shared" ref="AM26" si="5">IF(ISBLANK(AF26),1,IF(AF26=10,1,IF(AF26="内税",2,IF(AF26=0,3))))</f>
        <v>1</v>
      </c>
      <c r="AN26" s="50">
        <f>IF(AM26=1,X26,0)</f>
        <v>0</v>
      </c>
      <c r="AO26" s="50">
        <f>IF(AM26=1,INT(X26*0.1),0)</f>
        <v>0</v>
      </c>
      <c r="AP26" s="50">
        <f>IF(AM26=2,ROUNDUP(X26/1.1,0),0)</f>
        <v>0</v>
      </c>
      <c r="AQ26" s="50">
        <f>IF(AM26=2,X26-AP26,0)</f>
        <v>0</v>
      </c>
      <c r="AR26" s="50">
        <f>IF(AM26=3,X26,0)</f>
        <v>0</v>
      </c>
      <c r="AS26" s="52">
        <v>0</v>
      </c>
      <c r="AT26" s="148">
        <f>IF(AM26&lt;3,10,0)</f>
        <v>10</v>
      </c>
      <c r="AU26" s="149"/>
      <c r="AV26" s="152">
        <f>IF(AM26=1,AN26,IF(AM26=2,AP26,AR26))</f>
        <v>0</v>
      </c>
      <c r="AW26" s="153"/>
      <c r="AX26" s="153"/>
      <c r="AY26" s="153"/>
      <c r="AZ26" s="153"/>
      <c r="BA26" s="153"/>
      <c r="BB26" s="153"/>
      <c r="BC26" s="153"/>
      <c r="BD26" s="154"/>
      <c r="BE26" s="158">
        <f>IF(AM26=1,AO26,IF(AM26=2,AQ26,AS26))</f>
        <v>0</v>
      </c>
      <c r="BF26" s="159"/>
      <c r="BG26" s="162">
        <f>AV26+BE26</f>
        <v>0</v>
      </c>
      <c r="BH26" s="163"/>
      <c r="BI26" s="163"/>
      <c r="BJ26" s="163"/>
      <c r="BK26" s="163"/>
      <c r="BL26" s="163"/>
      <c r="BM26" s="163"/>
      <c r="BN26" s="163"/>
      <c r="BO26" s="163"/>
      <c r="BP26" s="164"/>
      <c r="BQ26" s="49"/>
    </row>
    <row r="27" spans="1:69" ht="13.5" customHeight="1" x14ac:dyDescent="0.15">
      <c r="A27" s="198"/>
      <c r="B27" s="199"/>
      <c r="C27" s="200"/>
      <c r="D27" s="200"/>
      <c r="E27" s="201"/>
      <c r="F27" s="66"/>
      <c r="G27" s="199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202"/>
      <c r="S27" s="203"/>
      <c r="T27" s="204"/>
      <c r="U27" s="205"/>
      <c r="V27" s="206"/>
      <c r="W27" s="207"/>
      <c r="X27" s="171"/>
      <c r="Y27" s="172"/>
      <c r="Z27" s="172"/>
      <c r="AA27" s="172"/>
      <c r="AB27" s="172"/>
      <c r="AC27" s="172"/>
      <c r="AD27" s="172"/>
      <c r="AE27" s="173"/>
      <c r="AF27" s="317"/>
      <c r="AG27" s="314"/>
      <c r="AH27" s="314"/>
      <c r="AI27" s="314"/>
      <c r="AJ27" s="314"/>
      <c r="AK27" s="314"/>
      <c r="AL27" s="315"/>
      <c r="AM27" s="50"/>
      <c r="AN27" s="50"/>
      <c r="AO27" s="50"/>
      <c r="AP27" s="50"/>
      <c r="AQ27" s="50"/>
      <c r="AR27" s="50"/>
      <c r="AS27" s="52"/>
      <c r="AT27" s="174"/>
      <c r="AU27" s="175"/>
      <c r="AV27" s="176"/>
      <c r="AW27" s="177"/>
      <c r="AX27" s="177"/>
      <c r="AY27" s="177"/>
      <c r="AZ27" s="177"/>
      <c r="BA27" s="177"/>
      <c r="BB27" s="177"/>
      <c r="BC27" s="177"/>
      <c r="BD27" s="178"/>
      <c r="BE27" s="179"/>
      <c r="BF27" s="180"/>
      <c r="BG27" s="181"/>
      <c r="BH27" s="182"/>
      <c r="BI27" s="182"/>
      <c r="BJ27" s="182"/>
      <c r="BK27" s="182"/>
      <c r="BL27" s="182"/>
      <c r="BM27" s="182"/>
      <c r="BN27" s="182"/>
      <c r="BO27" s="182"/>
      <c r="BP27" s="183"/>
      <c r="BQ27" s="49"/>
    </row>
    <row r="28" spans="1:69" ht="13.5" customHeight="1" x14ac:dyDescent="0.15">
      <c r="A28" s="184"/>
      <c r="B28" s="186"/>
      <c r="C28" s="187"/>
      <c r="D28" s="187"/>
      <c r="E28" s="188"/>
      <c r="F28" s="65"/>
      <c r="G28" s="186"/>
      <c r="H28" s="187"/>
      <c r="I28" s="187"/>
      <c r="J28" s="187"/>
      <c r="K28" s="187"/>
      <c r="L28" s="187"/>
      <c r="M28" s="187"/>
      <c r="N28" s="187"/>
      <c r="O28" s="187"/>
      <c r="P28" s="187"/>
      <c r="Q28" s="188"/>
      <c r="R28" s="192"/>
      <c r="S28" s="193"/>
      <c r="T28" s="196"/>
      <c r="U28" s="136"/>
      <c r="V28" s="137"/>
      <c r="W28" s="138"/>
      <c r="X28" s="142"/>
      <c r="Y28" s="143"/>
      <c r="Z28" s="143"/>
      <c r="AA28" s="143"/>
      <c r="AB28" s="143"/>
      <c r="AC28" s="143"/>
      <c r="AD28" s="143"/>
      <c r="AE28" s="144"/>
      <c r="AF28" s="316">
        <v>10</v>
      </c>
      <c r="AG28" s="311"/>
      <c r="AH28" s="311"/>
      <c r="AI28" s="311"/>
      <c r="AJ28" s="311"/>
      <c r="AK28" s="311"/>
      <c r="AL28" s="312"/>
      <c r="AM28" s="50">
        <f t="shared" ref="AM28" si="6">IF(ISBLANK(AF28),1,IF(AF28=10,1,IF(AF28="内税",2,IF(AF28=0,3))))</f>
        <v>1</v>
      </c>
      <c r="AN28" s="50">
        <f>IF(AM28=1,X28,0)</f>
        <v>0</v>
      </c>
      <c r="AO28" s="50">
        <f>IF(AM28=1,INT(X28*0.1),0)</f>
        <v>0</v>
      </c>
      <c r="AP28" s="50">
        <f>IF(AM28=2,ROUNDUP(X28/1.1,0),0)</f>
        <v>0</v>
      </c>
      <c r="AQ28" s="50">
        <f>IF(AM28=2,X28-AP28,0)</f>
        <v>0</v>
      </c>
      <c r="AR28" s="50">
        <f>IF(AM28=3,X28,0)</f>
        <v>0</v>
      </c>
      <c r="AS28" s="52">
        <v>0</v>
      </c>
      <c r="AT28" s="148">
        <f>IF(AM28&lt;3,10,0)</f>
        <v>10</v>
      </c>
      <c r="AU28" s="149"/>
      <c r="AV28" s="152">
        <f>IF(AM28=1,AN28,IF(AM28=2,AP28,AR28))</f>
        <v>0</v>
      </c>
      <c r="AW28" s="153"/>
      <c r="AX28" s="153"/>
      <c r="AY28" s="153"/>
      <c r="AZ28" s="153"/>
      <c r="BA28" s="153"/>
      <c r="BB28" s="153"/>
      <c r="BC28" s="153"/>
      <c r="BD28" s="154"/>
      <c r="BE28" s="158">
        <f>IF(AM28=1,AO28,IF(AM28=2,AQ28,AS28))</f>
        <v>0</v>
      </c>
      <c r="BF28" s="159"/>
      <c r="BG28" s="162">
        <f>AV28+BE28</f>
        <v>0</v>
      </c>
      <c r="BH28" s="163"/>
      <c r="BI28" s="163"/>
      <c r="BJ28" s="163"/>
      <c r="BK28" s="163"/>
      <c r="BL28" s="163"/>
      <c r="BM28" s="163"/>
      <c r="BN28" s="163"/>
      <c r="BO28" s="163"/>
      <c r="BP28" s="164"/>
      <c r="BQ28" s="49"/>
    </row>
    <row r="29" spans="1:69" ht="13.5" customHeight="1" x14ac:dyDescent="0.15">
      <c r="A29" s="198"/>
      <c r="B29" s="199"/>
      <c r="C29" s="200"/>
      <c r="D29" s="200"/>
      <c r="E29" s="201"/>
      <c r="F29" s="66"/>
      <c r="G29" s="199"/>
      <c r="H29" s="200"/>
      <c r="I29" s="200"/>
      <c r="J29" s="200"/>
      <c r="K29" s="200"/>
      <c r="L29" s="200"/>
      <c r="M29" s="200"/>
      <c r="N29" s="200"/>
      <c r="O29" s="200"/>
      <c r="P29" s="200"/>
      <c r="Q29" s="201"/>
      <c r="R29" s="202"/>
      <c r="S29" s="203"/>
      <c r="T29" s="204"/>
      <c r="U29" s="205"/>
      <c r="V29" s="206"/>
      <c r="W29" s="207"/>
      <c r="X29" s="171"/>
      <c r="Y29" s="172"/>
      <c r="Z29" s="172"/>
      <c r="AA29" s="172"/>
      <c r="AB29" s="172"/>
      <c r="AC29" s="172"/>
      <c r="AD29" s="172"/>
      <c r="AE29" s="173"/>
      <c r="AF29" s="317"/>
      <c r="AG29" s="314"/>
      <c r="AH29" s="314"/>
      <c r="AI29" s="314"/>
      <c r="AJ29" s="314"/>
      <c r="AK29" s="314"/>
      <c r="AL29" s="315"/>
      <c r="AM29" s="50"/>
      <c r="AN29" s="50"/>
      <c r="AO29" s="50"/>
      <c r="AP29" s="50"/>
      <c r="AQ29" s="50"/>
      <c r="AR29" s="50"/>
      <c r="AS29" s="52"/>
      <c r="AT29" s="174"/>
      <c r="AU29" s="175"/>
      <c r="AV29" s="176"/>
      <c r="AW29" s="177"/>
      <c r="AX29" s="177"/>
      <c r="AY29" s="177"/>
      <c r="AZ29" s="177"/>
      <c r="BA29" s="177"/>
      <c r="BB29" s="177"/>
      <c r="BC29" s="177"/>
      <c r="BD29" s="178"/>
      <c r="BE29" s="179"/>
      <c r="BF29" s="180"/>
      <c r="BG29" s="181"/>
      <c r="BH29" s="182"/>
      <c r="BI29" s="182"/>
      <c r="BJ29" s="182"/>
      <c r="BK29" s="182"/>
      <c r="BL29" s="182"/>
      <c r="BM29" s="182"/>
      <c r="BN29" s="182"/>
      <c r="BO29" s="182"/>
      <c r="BP29" s="183"/>
      <c r="BQ29" s="49"/>
    </row>
    <row r="30" spans="1:69" ht="13.5" customHeight="1" x14ac:dyDescent="0.15">
      <c r="A30" s="184"/>
      <c r="B30" s="186"/>
      <c r="C30" s="187"/>
      <c r="D30" s="187"/>
      <c r="E30" s="188"/>
      <c r="F30" s="65"/>
      <c r="G30" s="186"/>
      <c r="H30" s="187"/>
      <c r="I30" s="187"/>
      <c r="J30" s="187"/>
      <c r="K30" s="187"/>
      <c r="L30" s="187"/>
      <c r="M30" s="187"/>
      <c r="N30" s="187"/>
      <c r="O30" s="187"/>
      <c r="P30" s="187"/>
      <c r="Q30" s="188"/>
      <c r="R30" s="192"/>
      <c r="S30" s="193"/>
      <c r="T30" s="196"/>
      <c r="U30" s="136"/>
      <c r="V30" s="137"/>
      <c r="W30" s="138"/>
      <c r="X30" s="142"/>
      <c r="Y30" s="143"/>
      <c r="Z30" s="143"/>
      <c r="AA30" s="143"/>
      <c r="AB30" s="143"/>
      <c r="AC30" s="143"/>
      <c r="AD30" s="143"/>
      <c r="AE30" s="144"/>
      <c r="AF30" s="316">
        <v>10</v>
      </c>
      <c r="AG30" s="311"/>
      <c r="AH30" s="311"/>
      <c r="AI30" s="311"/>
      <c r="AJ30" s="311"/>
      <c r="AK30" s="311"/>
      <c r="AL30" s="312"/>
      <c r="AM30" s="50">
        <f t="shared" ref="AM30" si="7">IF(ISBLANK(AF30),1,IF(AF30=10,1,IF(AF30="内税",2,IF(AF30=0,3))))</f>
        <v>1</v>
      </c>
      <c r="AN30" s="50">
        <f>IF(AM30=1,X30,0)</f>
        <v>0</v>
      </c>
      <c r="AO30" s="50">
        <f>IF(AM30=1,INT(X30*0.1),0)</f>
        <v>0</v>
      </c>
      <c r="AP30" s="50">
        <f>IF(AM30=2,ROUNDUP(X30/1.1,0),0)</f>
        <v>0</v>
      </c>
      <c r="AQ30" s="50">
        <f>IF(AM30=2,X30-AP30,0)</f>
        <v>0</v>
      </c>
      <c r="AR30" s="50">
        <f>IF(AM30=3,X30,0)</f>
        <v>0</v>
      </c>
      <c r="AS30" s="52">
        <v>0</v>
      </c>
      <c r="AT30" s="148">
        <f>IF(AM30&lt;3,10,0)</f>
        <v>10</v>
      </c>
      <c r="AU30" s="149"/>
      <c r="AV30" s="152">
        <f>IF(AM30=1,AN30,IF(AM30=2,AP30,AR30))</f>
        <v>0</v>
      </c>
      <c r="AW30" s="153"/>
      <c r="AX30" s="153"/>
      <c r="AY30" s="153"/>
      <c r="AZ30" s="153"/>
      <c r="BA30" s="153"/>
      <c r="BB30" s="153"/>
      <c r="BC30" s="153"/>
      <c r="BD30" s="154"/>
      <c r="BE30" s="158">
        <f>IF(AM30=1,AO30,IF(AM30=2,AQ30,AS30))</f>
        <v>0</v>
      </c>
      <c r="BF30" s="159"/>
      <c r="BG30" s="162">
        <f>AV30+BE30</f>
        <v>0</v>
      </c>
      <c r="BH30" s="163"/>
      <c r="BI30" s="163"/>
      <c r="BJ30" s="163"/>
      <c r="BK30" s="163"/>
      <c r="BL30" s="163"/>
      <c r="BM30" s="163"/>
      <c r="BN30" s="163"/>
      <c r="BO30" s="163"/>
      <c r="BP30" s="164"/>
      <c r="BQ30" s="49"/>
    </row>
    <row r="31" spans="1:69" ht="13.5" customHeight="1" x14ac:dyDescent="0.15">
      <c r="A31" s="198"/>
      <c r="B31" s="199"/>
      <c r="C31" s="200"/>
      <c r="D31" s="200"/>
      <c r="E31" s="201"/>
      <c r="F31" s="66"/>
      <c r="G31" s="199"/>
      <c r="H31" s="200"/>
      <c r="I31" s="200"/>
      <c r="J31" s="200"/>
      <c r="K31" s="200"/>
      <c r="L31" s="200"/>
      <c r="M31" s="200"/>
      <c r="N31" s="200"/>
      <c r="O31" s="200"/>
      <c r="P31" s="200"/>
      <c r="Q31" s="201"/>
      <c r="R31" s="202"/>
      <c r="S31" s="203"/>
      <c r="T31" s="204"/>
      <c r="U31" s="205"/>
      <c r="V31" s="206"/>
      <c r="W31" s="207"/>
      <c r="X31" s="171"/>
      <c r="Y31" s="172"/>
      <c r="Z31" s="172"/>
      <c r="AA31" s="172"/>
      <c r="AB31" s="172"/>
      <c r="AC31" s="172"/>
      <c r="AD31" s="172"/>
      <c r="AE31" s="173"/>
      <c r="AF31" s="317"/>
      <c r="AG31" s="314"/>
      <c r="AH31" s="314"/>
      <c r="AI31" s="314"/>
      <c r="AJ31" s="314"/>
      <c r="AK31" s="314"/>
      <c r="AL31" s="315"/>
      <c r="AM31" s="50"/>
      <c r="AN31" s="50"/>
      <c r="AO31" s="50"/>
      <c r="AP31" s="50"/>
      <c r="AQ31" s="50"/>
      <c r="AR31" s="50"/>
      <c r="AS31" s="52"/>
      <c r="AT31" s="174"/>
      <c r="AU31" s="175"/>
      <c r="AV31" s="176"/>
      <c r="AW31" s="177"/>
      <c r="AX31" s="177"/>
      <c r="AY31" s="177"/>
      <c r="AZ31" s="177"/>
      <c r="BA31" s="177"/>
      <c r="BB31" s="177"/>
      <c r="BC31" s="177"/>
      <c r="BD31" s="178"/>
      <c r="BE31" s="179"/>
      <c r="BF31" s="180"/>
      <c r="BG31" s="181"/>
      <c r="BH31" s="182"/>
      <c r="BI31" s="182"/>
      <c r="BJ31" s="182"/>
      <c r="BK31" s="182"/>
      <c r="BL31" s="182"/>
      <c r="BM31" s="182"/>
      <c r="BN31" s="182"/>
      <c r="BO31" s="182"/>
      <c r="BP31" s="183"/>
      <c r="BQ31" s="49"/>
    </row>
    <row r="32" spans="1:69" ht="13.5" customHeight="1" x14ac:dyDescent="0.15">
      <c r="A32" s="184"/>
      <c r="B32" s="186"/>
      <c r="C32" s="187"/>
      <c r="D32" s="187"/>
      <c r="E32" s="188"/>
      <c r="F32" s="65"/>
      <c r="G32" s="186"/>
      <c r="H32" s="187"/>
      <c r="I32" s="187"/>
      <c r="J32" s="187"/>
      <c r="K32" s="187"/>
      <c r="L32" s="187"/>
      <c r="M32" s="187"/>
      <c r="N32" s="187"/>
      <c r="O32" s="187"/>
      <c r="P32" s="187"/>
      <c r="Q32" s="188"/>
      <c r="R32" s="192"/>
      <c r="S32" s="193"/>
      <c r="T32" s="196"/>
      <c r="U32" s="136"/>
      <c r="V32" s="137"/>
      <c r="W32" s="138"/>
      <c r="X32" s="142"/>
      <c r="Y32" s="143"/>
      <c r="Z32" s="143"/>
      <c r="AA32" s="143"/>
      <c r="AB32" s="143"/>
      <c r="AC32" s="143"/>
      <c r="AD32" s="143"/>
      <c r="AE32" s="144"/>
      <c r="AF32" s="316">
        <v>10</v>
      </c>
      <c r="AG32" s="311"/>
      <c r="AH32" s="311"/>
      <c r="AI32" s="311"/>
      <c r="AJ32" s="311"/>
      <c r="AK32" s="311"/>
      <c r="AL32" s="312"/>
      <c r="AM32" s="50">
        <f t="shared" ref="AM32" si="8">IF(ISBLANK(AF32),1,IF(AF32=10,1,IF(AF32="内税",2,IF(AF32=0,3))))</f>
        <v>1</v>
      </c>
      <c r="AN32" s="50">
        <f>IF(AM32=1,X32,0)</f>
        <v>0</v>
      </c>
      <c r="AO32" s="50">
        <f>IF(AM32=1,INT(X32*0.1),0)</f>
        <v>0</v>
      </c>
      <c r="AP32" s="50">
        <f>IF(AM32=2,ROUNDUP(X32/1.1,0),0)</f>
        <v>0</v>
      </c>
      <c r="AQ32" s="50">
        <f>IF(AM32=2,X32-AP32,0)</f>
        <v>0</v>
      </c>
      <c r="AR32" s="50">
        <f>IF(AM32=3,X32,0)</f>
        <v>0</v>
      </c>
      <c r="AS32" s="52">
        <v>0</v>
      </c>
      <c r="AT32" s="148">
        <f>IF(AM32&lt;3,10,0)</f>
        <v>10</v>
      </c>
      <c r="AU32" s="149"/>
      <c r="AV32" s="152">
        <f>IF(AM32=1,AN32,IF(AM32=2,AP32,AR32))</f>
        <v>0</v>
      </c>
      <c r="AW32" s="153"/>
      <c r="AX32" s="153"/>
      <c r="AY32" s="153"/>
      <c r="AZ32" s="153"/>
      <c r="BA32" s="153"/>
      <c r="BB32" s="153"/>
      <c r="BC32" s="153"/>
      <c r="BD32" s="154"/>
      <c r="BE32" s="158">
        <f>IF(AM32=1,AO32,IF(AM32=2,AQ32,AS32))</f>
        <v>0</v>
      </c>
      <c r="BF32" s="159"/>
      <c r="BG32" s="162">
        <f>AV32+BE32</f>
        <v>0</v>
      </c>
      <c r="BH32" s="163"/>
      <c r="BI32" s="163"/>
      <c r="BJ32" s="163"/>
      <c r="BK32" s="163"/>
      <c r="BL32" s="163"/>
      <c r="BM32" s="163"/>
      <c r="BN32" s="163"/>
      <c r="BO32" s="163"/>
      <c r="BP32" s="164"/>
      <c r="BQ32" s="49"/>
    </row>
    <row r="33" spans="1:69" ht="13.5" customHeight="1" x14ac:dyDescent="0.15">
      <c r="A33" s="198"/>
      <c r="B33" s="199"/>
      <c r="C33" s="200"/>
      <c r="D33" s="200"/>
      <c r="E33" s="201"/>
      <c r="F33" s="66"/>
      <c r="G33" s="199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2"/>
      <c r="S33" s="203"/>
      <c r="T33" s="204"/>
      <c r="U33" s="205"/>
      <c r="V33" s="206"/>
      <c r="W33" s="207"/>
      <c r="X33" s="171"/>
      <c r="Y33" s="172"/>
      <c r="Z33" s="172"/>
      <c r="AA33" s="172"/>
      <c r="AB33" s="172"/>
      <c r="AC33" s="172"/>
      <c r="AD33" s="172"/>
      <c r="AE33" s="173"/>
      <c r="AF33" s="317"/>
      <c r="AG33" s="314"/>
      <c r="AH33" s="314"/>
      <c r="AI33" s="314"/>
      <c r="AJ33" s="314"/>
      <c r="AK33" s="314"/>
      <c r="AL33" s="315"/>
      <c r="AM33" s="50"/>
      <c r="AN33" s="50"/>
      <c r="AO33" s="50"/>
      <c r="AP33" s="50"/>
      <c r="AQ33" s="50"/>
      <c r="AR33" s="50"/>
      <c r="AS33" s="52"/>
      <c r="AT33" s="174"/>
      <c r="AU33" s="175"/>
      <c r="AV33" s="176"/>
      <c r="AW33" s="177"/>
      <c r="AX33" s="177"/>
      <c r="AY33" s="177"/>
      <c r="AZ33" s="177"/>
      <c r="BA33" s="177"/>
      <c r="BB33" s="177"/>
      <c r="BC33" s="177"/>
      <c r="BD33" s="178"/>
      <c r="BE33" s="179"/>
      <c r="BF33" s="180"/>
      <c r="BG33" s="181"/>
      <c r="BH33" s="182"/>
      <c r="BI33" s="182"/>
      <c r="BJ33" s="182"/>
      <c r="BK33" s="182"/>
      <c r="BL33" s="182"/>
      <c r="BM33" s="182"/>
      <c r="BN33" s="182"/>
      <c r="BO33" s="182"/>
      <c r="BP33" s="183"/>
      <c r="BQ33" s="49"/>
    </row>
    <row r="34" spans="1:69" ht="13.5" customHeight="1" x14ac:dyDescent="0.15">
      <c r="A34" s="184"/>
      <c r="B34" s="186"/>
      <c r="C34" s="187"/>
      <c r="D34" s="187"/>
      <c r="E34" s="188"/>
      <c r="F34" s="65"/>
      <c r="G34" s="186"/>
      <c r="H34" s="187"/>
      <c r="I34" s="187"/>
      <c r="J34" s="187"/>
      <c r="K34" s="187"/>
      <c r="L34" s="187"/>
      <c r="M34" s="187"/>
      <c r="N34" s="187"/>
      <c r="O34" s="187"/>
      <c r="P34" s="187"/>
      <c r="Q34" s="188"/>
      <c r="R34" s="192"/>
      <c r="S34" s="193"/>
      <c r="T34" s="196"/>
      <c r="U34" s="136"/>
      <c r="V34" s="137"/>
      <c r="W34" s="138"/>
      <c r="X34" s="142"/>
      <c r="Y34" s="143"/>
      <c r="Z34" s="143"/>
      <c r="AA34" s="143"/>
      <c r="AB34" s="143"/>
      <c r="AC34" s="143"/>
      <c r="AD34" s="143"/>
      <c r="AE34" s="144"/>
      <c r="AF34" s="316">
        <v>10</v>
      </c>
      <c r="AG34" s="311"/>
      <c r="AH34" s="311"/>
      <c r="AI34" s="311"/>
      <c r="AJ34" s="311"/>
      <c r="AK34" s="311"/>
      <c r="AL34" s="312"/>
      <c r="AM34" s="50">
        <f t="shared" ref="AM34" si="9">IF(ISBLANK(AF34),1,IF(AF34=10,1,IF(AF34="内税",2,IF(AF34=0,3))))</f>
        <v>1</v>
      </c>
      <c r="AN34" s="50">
        <f>IF(AM34=1,X34,0)</f>
        <v>0</v>
      </c>
      <c r="AO34" s="50">
        <f>IF(AM34=1,INT(X34*0.1),0)</f>
        <v>0</v>
      </c>
      <c r="AP34" s="50">
        <f>IF(AM34=2,ROUNDUP(X34/1.1,0),0)</f>
        <v>0</v>
      </c>
      <c r="AQ34" s="50">
        <f>IF(AM34=2,X34-AP34,0)</f>
        <v>0</v>
      </c>
      <c r="AR34" s="50">
        <f>IF(AM34=3,X34,0)</f>
        <v>0</v>
      </c>
      <c r="AS34" s="52">
        <v>0</v>
      </c>
      <c r="AT34" s="148">
        <f>IF(AM34&lt;3,10,0)</f>
        <v>10</v>
      </c>
      <c r="AU34" s="149"/>
      <c r="AV34" s="152">
        <f>IF(AM34=1,AN34,IF(AM34=2,AP34,AR34))</f>
        <v>0</v>
      </c>
      <c r="AW34" s="153"/>
      <c r="AX34" s="153"/>
      <c r="AY34" s="153"/>
      <c r="AZ34" s="153"/>
      <c r="BA34" s="153"/>
      <c r="BB34" s="153"/>
      <c r="BC34" s="153"/>
      <c r="BD34" s="154"/>
      <c r="BE34" s="158">
        <f>IF(AM34=1,AO34,IF(AM34=2,AQ34,AS34))</f>
        <v>0</v>
      </c>
      <c r="BF34" s="159"/>
      <c r="BG34" s="162">
        <f>AV34+BE34</f>
        <v>0</v>
      </c>
      <c r="BH34" s="163"/>
      <c r="BI34" s="163"/>
      <c r="BJ34" s="163"/>
      <c r="BK34" s="163"/>
      <c r="BL34" s="163"/>
      <c r="BM34" s="163"/>
      <c r="BN34" s="163"/>
      <c r="BO34" s="163"/>
      <c r="BP34" s="164"/>
      <c r="BQ34" s="49"/>
    </row>
    <row r="35" spans="1:69" ht="13.5" customHeight="1" x14ac:dyDescent="0.15">
      <c r="A35" s="198"/>
      <c r="B35" s="199"/>
      <c r="C35" s="200"/>
      <c r="D35" s="200"/>
      <c r="E35" s="201"/>
      <c r="F35" s="66"/>
      <c r="G35" s="199"/>
      <c r="H35" s="200"/>
      <c r="I35" s="200"/>
      <c r="J35" s="200"/>
      <c r="K35" s="200"/>
      <c r="L35" s="200"/>
      <c r="M35" s="200"/>
      <c r="N35" s="200"/>
      <c r="O35" s="200"/>
      <c r="P35" s="200"/>
      <c r="Q35" s="201"/>
      <c r="R35" s="202"/>
      <c r="S35" s="203"/>
      <c r="T35" s="204"/>
      <c r="U35" s="205"/>
      <c r="V35" s="206"/>
      <c r="W35" s="207"/>
      <c r="X35" s="171"/>
      <c r="Y35" s="172"/>
      <c r="Z35" s="172"/>
      <c r="AA35" s="172"/>
      <c r="AB35" s="172"/>
      <c r="AC35" s="172"/>
      <c r="AD35" s="172"/>
      <c r="AE35" s="173"/>
      <c r="AF35" s="317"/>
      <c r="AG35" s="314"/>
      <c r="AH35" s="314"/>
      <c r="AI35" s="314"/>
      <c r="AJ35" s="314"/>
      <c r="AK35" s="314"/>
      <c r="AL35" s="315"/>
      <c r="AM35" s="50"/>
      <c r="AN35" s="50"/>
      <c r="AO35" s="50"/>
      <c r="AP35" s="50"/>
      <c r="AQ35" s="50"/>
      <c r="AR35" s="50"/>
      <c r="AS35" s="52"/>
      <c r="AT35" s="174"/>
      <c r="AU35" s="175"/>
      <c r="AV35" s="176"/>
      <c r="AW35" s="177"/>
      <c r="AX35" s="177"/>
      <c r="AY35" s="177"/>
      <c r="AZ35" s="177"/>
      <c r="BA35" s="177"/>
      <c r="BB35" s="177"/>
      <c r="BC35" s="177"/>
      <c r="BD35" s="178"/>
      <c r="BE35" s="179"/>
      <c r="BF35" s="180"/>
      <c r="BG35" s="181"/>
      <c r="BH35" s="182"/>
      <c r="BI35" s="182"/>
      <c r="BJ35" s="182"/>
      <c r="BK35" s="182"/>
      <c r="BL35" s="182"/>
      <c r="BM35" s="182"/>
      <c r="BN35" s="182"/>
      <c r="BO35" s="182"/>
      <c r="BP35" s="183"/>
      <c r="BQ35" s="49"/>
    </row>
    <row r="36" spans="1:69" ht="13.5" customHeight="1" x14ac:dyDescent="0.15">
      <c r="A36" s="184"/>
      <c r="B36" s="186"/>
      <c r="C36" s="187"/>
      <c r="D36" s="187"/>
      <c r="E36" s="188"/>
      <c r="F36" s="65"/>
      <c r="G36" s="186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92"/>
      <c r="S36" s="193"/>
      <c r="T36" s="196"/>
      <c r="U36" s="136"/>
      <c r="V36" s="137"/>
      <c r="W36" s="138"/>
      <c r="X36" s="142"/>
      <c r="Y36" s="143"/>
      <c r="Z36" s="143"/>
      <c r="AA36" s="143"/>
      <c r="AB36" s="143"/>
      <c r="AC36" s="143"/>
      <c r="AD36" s="143"/>
      <c r="AE36" s="144"/>
      <c r="AF36" s="316">
        <v>10</v>
      </c>
      <c r="AG36" s="311"/>
      <c r="AH36" s="311"/>
      <c r="AI36" s="311"/>
      <c r="AJ36" s="311"/>
      <c r="AK36" s="311"/>
      <c r="AL36" s="312"/>
      <c r="AM36" s="50">
        <f t="shared" ref="AM36" si="10">IF(ISBLANK(AF36),1,IF(AF36=10,1,IF(AF36="内税",2,IF(AF36=0,3))))</f>
        <v>1</v>
      </c>
      <c r="AN36" s="50">
        <f>IF(AM36=1,X36,0)</f>
        <v>0</v>
      </c>
      <c r="AO36" s="50">
        <f>IF(AM36=1,INT(X36*0.1),0)</f>
        <v>0</v>
      </c>
      <c r="AP36" s="50">
        <f>IF(AM36=2,ROUNDUP(X36/1.1,0),0)</f>
        <v>0</v>
      </c>
      <c r="AQ36" s="50">
        <f>IF(AM36=2,X36-AP36,0)</f>
        <v>0</v>
      </c>
      <c r="AR36" s="50">
        <f>IF(AM36=3,X36,0)</f>
        <v>0</v>
      </c>
      <c r="AS36" s="52">
        <v>0</v>
      </c>
      <c r="AT36" s="148">
        <f>IF(AM36&lt;3,10,0)</f>
        <v>10</v>
      </c>
      <c r="AU36" s="149"/>
      <c r="AV36" s="152">
        <f>IF(AM36=1,AN36,IF(AM36=2,AP36,AR36))</f>
        <v>0</v>
      </c>
      <c r="AW36" s="153"/>
      <c r="AX36" s="153"/>
      <c r="AY36" s="153"/>
      <c r="AZ36" s="153"/>
      <c r="BA36" s="153"/>
      <c r="BB36" s="153"/>
      <c r="BC36" s="153"/>
      <c r="BD36" s="154"/>
      <c r="BE36" s="158">
        <f>IF(AM36=1,AO36,IF(AM36=2,AQ36,AS36))</f>
        <v>0</v>
      </c>
      <c r="BF36" s="159"/>
      <c r="BG36" s="162">
        <f>AV36+BE36</f>
        <v>0</v>
      </c>
      <c r="BH36" s="163"/>
      <c r="BI36" s="163"/>
      <c r="BJ36" s="163"/>
      <c r="BK36" s="163"/>
      <c r="BL36" s="163"/>
      <c r="BM36" s="163"/>
      <c r="BN36" s="163"/>
      <c r="BO36" s="163"/>
      <c r="BP36" s="164"/>
      <c r="BQ36" s="49"/>
    </row>
    <row r="37" spans="1:69" ht="13.5" customHeight="1" thickBot="1" x14ac:dyDescent="0.2">
      <c r="A37" s="185"/>
      <c r="B37" s="189"/>
      <c r="C37" s="190"/>
      <c r="D37" s="190"/>
      <c r="E37" s="191"/>
      <c r="F37" s="72"/>
      <c r="G37" s="189"/>
      <c r="H37" s="190"/>
      <c r="I37" s="190"/>
      <c r="J37" s="190"/>
      <c r="K37" s="190"/>
      <c r="L37" s="190"/>
      <c r="M37" s="190"/>
      <c r="N37" s="190"/>
      <c r="O37" s="190"/>
      <c r="P37" s="190"/>
      <c r="Q37" s="191"/>
      <c r="R37" s="194"/>
      <c r="S37" s="195"/>
      <c r="T37" s="197"/>
      <c r="U37" s="139"/>
      <c r="V37" s="140"/>
      <c r="W37" s="141"/>
      <c r="X37" s="145"/>
      <c r="Y37" s="146"/>
      <c r="Z37" s="146"/>
      <c r="AA37" s="146"/>
      <c r="AB37" s="146"/>
      <c r="AC37" s="146"/>
      <c r="AD37" s="146"/>
      <c r="AE37" s="147"/>
      <c r="AF37" s="337"/>
      <c r="AG37" s="338"/>
      <c r="AH37" s="338"/>
      <c r="AI37" s="338"/>
      <c r="AJ37" s="338"/>
      <c r="AK37" s="338"/>
      <c r="AL37" s="339"/>
      <c r="AM37" s="50"/>
      <c r="AN37" s="73"/>
      <c r="AO37" s="73"/>
      <c r="AP37" s="73"/>
      <c r="AQ37" s="73"/>
      <c r="AR37" s="73"/>
      <c r="AS37" s="74"/>
      <c r="AT37" s="150"/>
      <c r="AU37" s="151"/>
      <c r="AV37" s="155"/>
      <c r="AW37" s="156"/>
      <c r="AX37" s="156"/>
      <c r="AY37" s="156"/>
      <c r="AZ37" s="156"/>
      <c r="BA37" s="156"/>
      <c r="BB37" s="156"/>
      <c r="BC37" s="156"/>
      <c r="BD37" s="157"/>
      <c r="BE37" s="160"/>
      <c r="BF37" s="161"/>
      <c r="BG37" s="165"/>
      <c r="BH37" s="166"/>
      <c r="BI37" s="166"/>
      <c r="BJ37" s="166"/>
      <c r="BK37" s="166"/>
      <c r="BL37" s="166"/>
      <c r="BM37" s="166"/>
      <c r="BN37" s="166"/>
      <c r="BO37" s="166"/>
      <c r="BP37" s="167"/>
      <c r="BQ37" s="49"/>
    </row>
    <row r="38" spans="1:69" ht="27" customHeight="1" thickBot="1" x14ac:dyDescent="0.2">
      <c r="A38" s="318" t="s">
        <v>72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20"/>
      <c r="X38" s="125"/>
      <c r="Y38" s="126"/>
      <c r="Z38" s="126"/>
      <c r="AA38" s="126"/>
      <c r="AB38" s="126"/>
      <c r="AC38" s="126"/>
      <c r="AD38" s="126"/>
      <c r="AE38" s="126"/>
      <c r="AF38" s="322" t="s">
        <v>73</v>
      </c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4"/>
      <c r="AV38" s="129">
        <f>SUM(AV14:AV37)</f>
        <v>0</v>
      </c>
      <c r="AW38" s="130"/>
      <c r="AX38" s="130"/>
      <c r="AY38" s="130"/>
      <c r="AZ38" s="130"/>
      <c r="BA38" s="130"/>
      <c r="BB38" s="130"/>
      <c r="BC38" s="130"/>
      <c r="BD38" s="131"/>
      <c r="BE38" s="132">
        <f>SUM(BE14:BF36)</f>
        <v>0</v>
      </c>
      <c r="BF38" s="132"/>
      <c r="BG38" s="133">
        <f>SUM(BG14:BP36)</f>
        <v>0</v>
      </c>
      <c r="BH38" s="134"/>
      <c r="BI38" s="134"/>
      <c r="BJ38" s="134"/>
      <c r="BK38" s="134"/>
      <c r="BL38" s="134"/>
      <c r="BM38" s="134"/>
      <c r="BN38" s="134"/>
      <c r="BO38" s="134"/>
      <c r="BP38" s="135"/>
      <c r="BQ38" s="57"/>
    </row>
    <row r="39" spans="1:69" ht="27" customHeight="1" thickBot="1" x14ac:dyDescent="0.2">
      <c r="A39" s="75"/>
      <c r="B39" s="75"/>
      <c r="C39" s="75"/>
      <c r="D39" s="75"/>
      <c r="E39" s="75"/>
      <c r="F39" s="75"/>
      <c r="G39" s="114" t="s">
        <v>67</v>
      </c>
      <c r="H39" s="115"/>
      <c r="I39" s="116"/>
      <c r="J39" s="117" t="s">
        <v>65</v>
      </c>
      <c r="K39" s="117"/>
      <c r="L39" s="117"/>
      <c r="M39" s="117"/>
      <c r="N39" s="117"/>
      <c r="O39" s="117"/>
      <c r="P39" s="118">
        <f>SUM(AN14:AN36)+SUM(AP14:AP36)</f>
        <v>0</v>
      </c>
      <c r="Q39" s="118"/>
      <c r="R39" s="118"/>
      <c r="S39" s="118"/>
      <c r="T39" s="117" t="s">
        <v>66</v>
      </c>
      <c r="U39" s="117"/>
      <c r="V39" s="117"/>
      <c r="W39" s="118">
        <f>SUM(AO14:AO36)+SUM(AQ14:AQ36)</f>
        <v>0</v>
      </c>
      <c r="X39" s="118"/>
      <c r="Y39" s="118"/>
      <c r="Z39" s="118"/>
      <c r="AA39" s="118"/>
      <c r="AB39" s="118"/>
      <c r="AC39" s="118"/>
      <c r="AD39" s="119"/>
      <c r="AE39" s="328" t="s">
        <v>61</v>
      </c>
      <c r="AF39" s="329"/>
      <c r="AG39" s="329"/>
      <c r="AH39" s="329"/>
      <c r="AI39" s="329"/>
      <c r="AJ39" s="329"/>
      <c r="AK39" s="330"/>
      <c r="AL39" s="325" t="s">
        <v>65</v>
      </c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7"/>
      <c r="BA39" s="331">
        <f>SUM(AR14:AR36)</f>
        <v>0</v>
      </c>
      <c r="BB39" s="118"/>
      <c r="BC39" s="118"/>
      <c r="BD39" s="118"/>
      <c r="BE39" s="118"/>
      <c r="BF39" s="168" t="s">
        <v>60</v>
      </c>
      <c r="BG39" s="168"/>
      <c r="BH39" s="168"/>
      <c r="BI39" s="169">
        <f>SUM(AS14:AS36)</f>
        <v>0</v>
      </c>
      <c r="BJ39" s="169"/>
      <c r="BK39" s="169"/>
      <c r="BL39" s="169"/>
      <c r="BM39" s="169"/>
      <c r="BN39" s="169"/>
      <c r="BO39" s="169"/>
      <c r="BP39" s="170"/>
      <c r="BQ39" s="9"/>
    </row>
    <row r="40" spans="1:69" ht="9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</row>
    <row r="41" spans="1:69" ht="30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104" t="s">
        <v>34</v>
      </c>
      <c r="AB41" s="105"/>
      <c r="AC41" s="105"/>
      <c r="AD41" s="105"/>
      <c r="AE41" s="105"/>
      <c r="AF41" s="105"/>
      <c r="AG41" s="105"/>
      <c r="AH41" s="105"/>
      <c r="AI41" s="106"/>
      <c r="AJ41" s="104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6"/>
      <c r="AV41" s="64"/>
      <c r="AW41" s="58"/>
      <c r="AX41" s="59"/>
      <c r="AY41" s="60"/>
      <c r="AZ41" s="61"/>
      <c r="BA41" s="62"/>
      <c r="BB41" s="60"/>
      <c r="BC41" s="63"/>
      <c r="BD41" s="9"/>
      <c r="BE41" s="9"/>
      <c r="BF41" s="19" t="s">
        <v>22</v>
      </c>
      <c r="BG41" s="20"/>
      <c r="BH41" s="110" t="s">
        <v>23</v>
      </c>
      <c r="BI41" s="111"/>
      <c r="BJ41" s="21"/>
      <c r="BK41" s="21"/>
      <c r="BL41" s="21"/>
      <c r="BM41" s="22"/>
      <c r="BN41" s="110" t="s">
        <v>27</v>
      </c>
      <c r="BO41" s="111"/>
      <c r="BP41" s="112"/>
      <c r="BQ41" s="113"/>
    </row>
    <row r="43" spans="1:69" x14ac:dyDescent="0.15"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69" ht="13.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06" t="s">
        <v>38</v>
      </c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f>IF(AM57=1,INT(X57*0.1),IF(AM57=2,X57-AV57,0))</f>
        <v>0</v>
      </c>
      <c r="BC44" s="9"/>
      <c r="BD44" s="9"/>
      <c r="BE44" s="9"/>
      <c r="BF44" s="308" t="s">
        <v>49</v>
      </c>
      <c r="BG44" s="308"/>
      <c r="BH44" s="332">
        <f t="shared" ref="BH44" si="11">$BH$1</f>
        <v>0</v>
      </c>
      <c r="BI44" s="332"/>
      <c r="BJ44" s="332"/>
      <c r="BK44" s="332"/>
      <c r="BL44" s="332"/>
      <c r="BM44" s="332"/>
      <c r="BN44" s="332"/>
      <c r="BO44" s="332"/>
      <c r="BP44" s="332"/>
      <c r="BQ44" s="332"/>
    </row>
    <row r="45" spans="1:69" ht="14.25" customHeight="1" thickBot="1" x14ac:dyDescent="0.2">
      <c r="A45" s="286" t="s">
        <v>0</v>
      </c>
      <c r="B45" s="286"/>
      <c r="C45" s="10"/>
      <c r="D45" s="288" t="s">
        <v>30</v>
      </c>
      <c r="E45" s="288"/>
      <c r="F45" s="288"/>
      <c r="G45" s="290" t="s">
        <v>1</v>
      </c>
      <c r="H45" s="9"/>
      <c r="I45" s="9"/>
      <c r="J45" s="9"/>
      <c r="K45" s="9"/>
      <c r="L45" s="9"/>
      <c r="M45" s="9"/>
      <c r="N45" s="9"/>
      <c r="O45" s="9"/>
      <c r="P45" s="9"/>
      <c r="Q45" s="11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12"/>
      <c r="AG45" s="12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333">
        <f t="shared" ref="AX45" si="12">$AX$2</f>
        <v>0</v>
      </c>
      <c r="AY45" s="333"/>
      <c r="AZ45" s="333"/>
      <c r="BA45" s="333"/>
      <c r="BB45" s="333"/>
      <c r="BC45" s="333"/>
      <c r="BD45" s="333"/>
      <c r="BE45" s="333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</row>
    <row r="46" spans="1:69" ht="14.25" customHeight="1" thickTop="1" x14ac:dyDescent="0.15">
      <c r="A46" s="287"/>
      <c r="B46" s="287"/>
      <c r="C46" s="13"/>
      <c r="D46" s="289"/>
      <c r="E46" s="289"/>
      <c r="F46" s="289"/>
      <c r="G46" s="291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247" t="s">
        <v>31</v>
      </c>
      <c r="AT46" s="247"/>
      <c r="AU46" s="247"/>
      <c r="AV46" s="247"/>
      <c r="AW46" s="247"/>
      <c r="AX46" s="334">
        <f>$AX$3</f>
        <v>0</v>
      </c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6"/>
      <c r="BQ46" s="9"/>
    </row>
    <row r="47" spans="1:69" ht="12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340">
        <f t="shared" ref="U47" si="13">$U$4</f>
        <v>0</v>
      </c>
      <c r="V47" s="341"/>
      <c r="W47" s="342"/>
      <c r="X47" s="260" t="s">
        <v>16</v>
      </c>
      <c r="Y47" s="260"/>
      <c r="Z47" s="260"/>
      <c r="AA47" s="260"/>
      <c r="AB47" s="260"/>
      <c r="AC47" s="260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247" t="s">
        <v>32</v>
      </c>
      <c r="AT47" s="247"/>
      <c r="AU47" s="247"/>
      <c r="AV47" s="247"/>
      <c r="AW47" s="248"/>
      <c r="AX47" s="346">
        <f>$AX$4</f>
        <v>0</v>
      </c>
      <c r="AY47" s="347"/>
      <c r="AZ47" s="347"/>
      <c r="BA47" s="347"/>
      <c r="BB47" s="347"/>
      <c r="BC47" s="347"/>
      <c r="BD47" s="347"/>
      <c r="BE47" s="347"/>
      <c r="BF47" s="347"/>
      <c r="BG47" s="347"/>
      <c r="BH47" s="347"/>
      <c r="BI47" s="347"/>
      <c r="BJ47" s="347"/>
      <c r="BK47" s="347"/>
      <c r="BL47" s="347"/>
      <c r="BM47" s="347"/>
      <c r="BN47" s="347"/>
      <c r="BO47" s="347"/>
      <c r="BP47" s="348"/>
      <c r="BQ47" s="25" t="s">
        <v>26</v>
      </c>
    </row>
    <row r="48" spans="1:69" ht="9.75" customHeight="1" thickBo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  <c r="S48" s="14"/>
      <c r="T48" s="14"/>
      <c r="U48" s="343"/>
      <c r="V48" s="344"/>
      <c r="W48" s="345"/>
      <c r="X48" s="302"/>
      <c r="Y48" s="302"/>
      <c r="Z48" s="302"/>
      <c r="AA48" s="302"/>
      <c r="AB48" s="302"/>
      <c r="AC48" s="302"/>
      <c r="AD48" s="14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247" t="s">
        <v>33</v>
      </c>
      <c r="AT48" s="247"/>
      <c r="AU48" s="247"/>
      <c r="AV48" s="247"/>
      <c r="AW48" s="247"/>
      <c r="AX48" s="349">
        <f>$AX$5</f>
        <v>0</v>
      </c>
      <c r="AY48" s="350"/>
      <c r="AZ48" s="350"/>
      <c r="BA48" s="350"/>
      <c r="BB48" s="350"/>
      <c r="BC48" s="350"/>
      <c r="BD48" s="350"/>
      <c r="BE48" s="350"/>
      <c r="BF48" s="350"/>
      <c r="BG48" s="350"/>
      <c r="BH48" s="350"/>
      <c r="BI48" s="350"/>
      <c r="BJ48" s="350"/>
      <c r="BK48" s="350"/>
      <c r="BL48" s="350"/>
      <c r="BM48" s="350"/>
      <c r="BN48" s="350"/>
      <c r="BO48" s="350"/>
      <c r="BP48" s="351"/>
      <c r="BQ48" s="25"/>
    </row>
    <row r="49" spans="1:69" ht="9.75" customHeight="1" x14ac:dyDescent="0.15">
      <c r="A49" s="273" t="s">
        <v>29</v>
      </c>
      <c r="B49" s="280" t="str">
        <f>IF(B57&lt;&gt;"",B6+1,"")</f>
        <v/>
      </c>
      <c r="C49" s="282" t="s">
        <v>74</v>
      </c>
      <c r="D49" s="284">
        <f t="shared" ref="D49" si="14">$D$6</f>
        <v>1</v>
      </c>
      <c r="E49" s="274" t="s">
        <v>2</v>
      </c>
      <c r="F49" s="275" t="s">
        <v>3</v>
      </c>
      <c r="G49" s="276"/>
      <c r="H49" s="266"/>
      <c r="I49" s="279"/>
      <c r="J49" s="264"/>
      <c r="K49" s="266"/>
      <c r="L49" s="268"/>
      <c r="M49" s="270"/>
      <c r="N49" s="266"/>
      <c r="O49" s="271" t="s">
        <v>4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247" t="s">
        <v>39</v>
      </c>
      <c r="AT49" s="247"/>
      <c r="AU49" s="247"/>
      <c r="AV49" s="247"/>
      <c r="AW49" s="248"/>
      <c r="AX49" s="349">
        <f>$AX$6</f>
        <v>0</v>
      </c>
      <c r="AY49" s="350"/>
      <c r="AZ49" s="350"/>
      <c r="BA49" s="350"/>
      <c r="BB49" s="350"/>
      <c r="BC49" s="350"/>
      <c r="BD49" s="350"/>
      <c r="BE49" s="350"/>
      <c r="BF49" s="350"/>
      <c r="BG49" s="350"/>
      <c r="BH49" s="350"/>
      <c r="BI49" s="350"/>
      <c r="BJ49" s="350"/>
      <c r="BK49" s="350"/>
      <c r="BL49" s="350"/>
      <c r="BM49" s="350"/>
      <c r="BN49" s="350"/>
      <c r="BO49" s="350"/>
      <c r="BP49" s="351"/>
      <c r="BQ49" s="9"/>
    </row>
    <row r="50" spans="1:69" ht="11.25" customHeight="1" thickBot="1" x14ac:dyDescent="0.2">
      <c r="A50" s="273"/>
      <c r="B50" s="281"/>
      <c r="C50" s="283"/>
      <c r="D50" s="285"/>
      <c r="E50" s="274"/>
      <c r="F50" s="277"/>
      <c r="G50" s="278"/>
      <c r="H50" s="267"/>
      <c r="I50" s="112"/>
      <c r="J50" s="265"/>
      <c r="K50" s="267"/>
      <c r="L50" s="269"/>
      <c r="M50" s="113"/>
      <c r="N50" s="267"/>
      <c r="O50" s="272"/>
      <c r="P50" s="15"/>
      <c r="Q50" s="9"/>
      <c r="R50" s="252" t="s">
        <v>40</v>
      </c>
      <c r="S50" s="352">
        <f t="shared" ref="S50" si="15">$S$7</f>
        <v>0</v>
      </c>
      <c r="T50" s="353"/>
      <c r="U50" s="257" t="s">
        <v>12</v>
      </c>
      <c r="V50" s="356">
        <f t="shared" ref="V50" si="16">$V$7</f>
        <v>0</v>
      </c>
      <c r="W50" s="260" t="s">
        <v>15</v>
      </c>
      <c r="X50" s="260"/>
      <c r="Y50" s="352">
        <f t="shared" ref="Y50" si="17">$Y$7</f>
        <v>0</v>
      </c>
      <c r="Z50" s="359"/>
      <c r="AA50" s="353"/>
      <c r="AB50" s="260" t="s">
        <v>17</v>
      </c>
      <c r="AC50" s="260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16" t="s">
        <v>5</v>
      </c>
      <c r="AV50" s="16"/>
      <c r="AW50" s="16"/>
      <c r="AX50" s="16"/>
      <c r="AY50" s="16"/>
      <c r="AZ50" s="16"/>
      <c r="BA50" s="16"/>
      <c r="BB50" s="16"/>
      <c r="BC50" s="16"/>
      <c r="BD50" s="16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</row>
    <row r="51" spans="1:69" ht="6.75" customHeight="1" x14ac:dyDescent="0.15">
      <c r="A51" s="9"/>
      <c r="B51" s="9"/>
      <c r="C51" s="9"/>
      <c r="D51" s="9"/>
      <c r="E51" s="9"/>
      <c r="F51" s="226" t="s">
        <v>7</v>
      </c>
      <c r="G51" s="227"/>
      <c r="H51" s="232">
        <f t="shared" ref="H51" si="18">$H$8</f>
        <v>0</v>
      </c>
      <c r="I51" s="232"/>
      <c r="J51" s="232"/>
      <c r="K51" s="232"/>
      <c r="L51" s="232"/>
      <c r="M51" s="232"/>
      <c r="N51" s="232"/>
      <c r="O51" s="233"/>
      <c r="P51" s="15"/>
      <c r="Q51" s="9"/>
      <c r="R51" s="252"/>
      <c r="S51" s="354"/>
      <c r="T51" s="355"/>
      <c r="U51" s="257"/>
      <c r="V51" s="357"/>
      <c r="W51" s="260"/>
      <c r="X51" s="260"/>
      <c r="Y51" s="354"/>
      <c r="Z51" s="360"/>
      <c r="AA51" s="355"/>
      <c r="AB51" s="260"/>
      <c r="AC51" s="260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238"/>
      <c r="AV51" s="239"/>
      <c r="AW51" s="239"/>
      <c r="AX51" s="239"/>
      <c r="AY51" s="239"/>
      <c r="AZ51" s="239"/>
      <c r="BA51" s="239"/>
      <c r="BB51" s="244"/>
      <c r="BC51" s="263" t="s">
        <v>21</v>
      </c>
      <c r="BD51" s="263"/>
      <c r="BE51" s="263"/>
      <c r="BF51" s="358">
        <f t="shared" ref="BF51" si="19">$BF$8</f>
        <v>0</v>
      </c>
      <c r="BG51" s="358"/>
      <c r="BH51" s="358"/>
      <c r="BI51" s="358"/>
      <c r="BJ51" s="358"/>
      <c r="BK51" s="358"/>
      <c r="BL51" s="358"/>
      <c r="BM51" s="358"/>
      <c r="BN51" s="358"/>
      <c r="BO51" s="358"/>
      <c r="BP51" s="358"/>
      <c r="BQ51" s="9"/>
    </row>
    <row r="52" spans="1:69" ht="4.5" customHeight="1" x14ac:dyDescent="0.15">
      <c r="A52" s="220" t="s">
        <v>6</v>
      </c>
      <c r="B52" s="220"/>
      <c r="C52" s="220"/>
      <c r="D52" s="220"/>
      <c r="E52" s="220"/>
      <c r="F52" s="228"/>
      <c r="G52" s="229"/>
      <c r="H52" s="234"/>
      <c r="I52" s="234"/>
      <c r="J52" s="234"/>
      <c r="K52" s="234"/>
      <c r="L52" s="234"/>
      <c r="M52" s="234"/>
      <c r="N52" s="234"/>
      <c r="O52" s="235"/>
      <c r="P52" s="1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240"/>
      <c r="AV52" s="241"/>
      <c r="AW52" s="241"/>
      <c r="AX52" s="241"/>
      <c r="AY52" s="241"/>
      <c r="AZ52" s="241"/>
      <c r="BA52" s="241"/>
      <c r="BB52" s="245"/>
      <c r="BC52" s="263"/>
      <c r="BD52" s="263"/>
      <c r="BE52" s="263"/>
      <c r="BF52" s="358"/>
      <c r="BG52" s="358"/>
      <c r="BH52" s="358"/>
      <c r="BI52" s="358"/>
      <c r="BJ52" s="358"/>
      <c r="BK52" s="358"/>
      <c r="BL52" s="358"/>
      <c r="BM52" s="358"/>
      <c r="BN52" s="358"/>
      <c r="BO52" s="358"/>
      <c r="BP52" s="358"/>
      <c r="BQ52" s="9"/>
    </row>
    <row r="53" spans="1:69" ht="9.75" customHeight="1" thickBot="1" x14ac:dyDescent="0.2">
      <c r="A53" s="220"/>
      <c r="B53" s="220"/>
      <c r="C53" s="220"/>
      <c r="D53" s="220"/>
      <c r="E53" s="220"/>
      <c r="F53" s="230"/>
      <c r="G53" s="231"/>
      <c r="H53" s="236"/>
      <c r="I53" s="236"/>
      <c r="J53" s="236"/>
      <c r="K53" s="236"/>
      <c r="L53" s="236"/>
      <c r="M53" s="236"/>
      <c r="N53" s="236"/>
      <c r="O53" s="237"/>
      <c r="P53" s="1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242"/>
      <c r="AV53" s="243"/>
      <c r="AW53" s="243"/>
      <c r="AX53" s="243"/>
      <c r="AY53" s="243"/>
      <c r="AZ53" s="243"/>
      <c r="BA53" s="243"/>
      <c r="BB53" s="246"/>
      <c r="BC53" s="53"/>
      <c r="BD53" s="53"/>
      <c r="BE53" s="53"/>
      <c r="BF53" s="358">
        <f t="shared" ref="BF53" si="20">$BF$10</f>
        <v>0</v>
      </c>
      <c r="BG53" s="358"/>
      <c r="BH53" s="358"/>
      <c r="BI53" s="358"/>
      <c r="BJ53" s="358"/>
      <c r="BK53" s="358"/>
      <c r="BL53" s="358"/>
      <c r="BM53" s="358"/>
      <c r="BN53" s="358"/>
      <c r="BO53" s="358"/>
      <c r="BP53" s="358"/>
      <c r="BQ53" s="9"/>
    </row>
    <row r="54" spans="1:69" ht="7.5" customHeight="1" thickBo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</row>
    <row r="55" spans="1:69" x14ac:dyDescent="0.15">
      <c r="A55" s="222" t="s">
        <v>8</v>
      </c>
      <c r="B55" s="210" t="s">
        <v>35</v>
      </c>
      <c r="C55" s="211"/>
      <c r="D55" s="211"/>
      <c r="E55" s="217"/>
      <c r="F55" s="17" t="s">
        <v>36</v>
      </c>
      <c r="G55" s="210" t="s">
        <v>9</v>
      </c>
      <c r="H55" s="211"/>
      <c r="I55" s="211"/>
      <c r="J55" s="211"/>
      <c r="K55" s="211"/>
      <c r="L55" s="211"/>
      <c r="M55" s="211"/>
      <c r="N55" s="211"/>
      <c r="O55" s="211"/>
      <c r="P55" s="211"/>
      <c r="Q55" s="217"/>
      <c r="R55" s="210" t="s">
        <v>10</v>
      </c>
      <c r="S55" s="217"/>
      <c r="T55" s="224" t="s">
        <v>11</v>
      </c>
      <c r="U55" s="210" t="s">
        <v>13</v>
      </c>
      <c r="V55" s="211"/>
      <c r="W55" s="217"/>
      <c r="X55" s="210" t="s">
        <v>14</v>
      </c>
      <c r="Y55" s="211"/>
      <c r="Z55" s="211"/>
      <c r="AA55" s="211"/>
      <c r="AB55" s="211"/>
      <c r="AC55" s="211"/>
      <c r="AD55" s="211"/>
      <c r="AE55" s="211"/>
      <c r="AF55" s="210" t="s">
        <v>50</v>
      </c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2"/>
      <c r="AV55" s="216" t="s">
        <v>57</v>
      </c>
      <c r="AW55" s="211"/>
      <c r="AX55" s="211"/>
      <c r="AY55" s="211"/>
      <c r="AZ55" s="211"/>
      <c r="BA55" s="211"/>
      <c r="BB55" s="211"/>
      <c r="BC55" s="211"/>
      <c r="BD55" s="217"/>
      <c r="BE55" s="210" t="s">
        <v>58</v>
      </c>
      <c r="BF55" s="217"/>
      <c r="BG55" s="210" t="s">
        <v>59</v>
      </c>
      <c r="BH55" s="211"/>
      <c r="BI55" s="211"/>
      <c r="BJ55" s="211"/>
      <c r="BK55" s="211"/>
      <c r="BL55" s="211"/>
      <c r="BM55" s="211"/>
      <c r="BN55" s="211"/>
      <c r="BO55" s="211"/>
      <c r="BP55" s="212"/>
      <c r="BQ55" s="26"/>
    </row>
    <row r="56" spans="1:69" x14ac:dyDescent="0.15">
      <c r="A56" s="223"/>
      <c r="B56" s="213"/>
      <c r="C56" s="214"/>
      <c r="D56" s="214"/>
      <c r="E56" s="219"/>
      <c r="F56" s="18" t="s">
        <v>37</v>
      </c>
      <c r="G56" s="213"/>
      <c r="H56" s="214"/>
      <c r="I56" s="214"/>
      <c r="J56" s="214"/>
      <c r="K56" s="214"/>
      <c r="L56" s="214"/>
      <c r="M56" s="214"/>
      <c r="N56" s="214"/>
      <c r="O56" s="214"/>
      <c r="P56" s="214"/>
      <c r="Q56" s="219"/>
      <c r="R56" s="213"/>
      <c r="S56" s="219"/>
      <c r="T56" s="225"/>
      <c r="U56" s="213"/>
      <c r="V56" s="214"/>
      <c r="W56" s="219"/>
      <c r="X56" s="213"/>
      <c r="Y56" s="214"/>
      <c r="Z56" s="214"/>
      <c r="AA56" s="214"/>
      <c r="AB56" s="214"/>
      <c r="AC56" s="214"/>
      <c r="AD56" s="214"/>
      <c r="AE56" s="214"/>
      <c r="AF56" s="213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5"/>
      <c r="AV56" s="218"/>
      <c r="AW56" s="214"/>
      <c r="AX56" s="214"/>
      <c r="AY56" s="214"/>
      <c r="AZ56" s="214"/>
      <c r="BA56" s="214"/>
      <c r="BB56" s="214"/>
      <c r="BC56" s="214"/>
      <c r="BD56" s="219"/>
      <c r="BE56" s="213"/>
      <c r="BF56" s="219"/>
      <c r="BG56" s="213"/>
      <c r="BH56" s="214"/>
      <c r="BI56" s="214"/>
      <c r="BJ56" s="214"/>
      <c r="BK56" s="214"/>
      <c r="BL56" s="214"/>
      <c r="BM56" s="214"/>
      <c r="BN56" s="214"/>
      <c r="BO56" s="214"/>
      <c r="BP56" s="215"/>
      <c r="BQ56" s="26"/>
    </row>
    <row r="57" spans="1:69" ht="13.5" customHeight="1" x14ac:dyDescent="0.15">
      <c r="A57" s="184"/>
      <c r="B57" s="186"/>
      <c r="C57" s="187"/>
      <c r="D57" s="187"/>
      <c r="E57" s="188"/>
      <c r="F57" s="65"/>
      <c r="G57" s="186"/>
      <c r="H57" s="187"/>
      <c r="I57" s="187"/>
      <c r="J57" s="187"/>
      <c r="K57" s="187"/>
      <c r="L57" s="187"/>
      <c r="M57" s="187"/>
      <c r="N57" s="187"/>
      <c r="O57" s="187"/>
      <c r="P57" s="187"/>
      <c r="Q57" s="188"/>
      <c r="R57" s="192"/>
      <c r="S57" s="193"/>
      <c r="T57" s="196"/>
      <c r="U57" s="136"/>
      <c r="V57" s="137"/>
      <c r="W57" s="138"/>
      <c r="X57" s="142"/>
      <c r="Y57" s="143"/>
      <c r="Z57" s="143"/>
      <c r="AA57" s="143"/>
      <c r="AB57" s="143"/>
      <c r="AC57" s="143"/>
      <c r="AD57" s="143"/>
      <c r="AE57" s="143"/>
      <c r="AF57" s="316">
        <v>10</v>
      </c>
      <c r="AG57" s="311"/>
      <c r="AH57" s="311"/>
      <c r="AI57" s="311"/>
      <c r="AJ57" s="311"/>
      <c r="AK57" s="311"/>
      <c r="AL57" s="312"/>
      <c r="AM57" s="50">
        <f>IF(ISBLANK(AF57),1,IF(AF57=10,1,IF(AF57="内税",2,IF(AF57=0,3))))</f>
        <v>1</v>
      </c>
      <c r="AN57" s="50">
        <f>IF(AM57=1,X57,0)</f>
        <v>0</v>
      </c>
      <c r="AO57" s="50">
        <f>IF(AM57=1,INT(X57*0.1),0)</f>
        <v>0</v>
      </c>
      <c r="AP57" s="50">
        <f>IF(AM57=2,ROUNDUP(X57/1.1,0),0)</f>
        <v>0</v>
      </c>
      <c r="AQ57" s="50">
        <f>IF(AM57=2,X57-AP57,0)</f>
        <v>0</v>
      </c>
      <c r="AR57" s="50">
        <f>IF(AM57=3,X57,0)</f>
        <v>0</v>
      </c>
      <c r="AS57" s="52">
        <v>0</v>
      </c>
      <c r="AT57" s="148">
        <f>IF(AM57&lt;3,10,0)</f>
        <v>10</v>
      </c>
      <c r="AU57" s="149"/>
      <c r="AV57" s="152">
        <f>IF(AM57=1,AN57,IF(AM57=2,AP57,AR57))</f>
        <v>0</v>
      </c>
      <c r="AW57" s="153"/>
      <c r="AX57" s="153"/>
      <c r="AY57" s="153"/>
      <c r="AZ57" s="153"/>
      <c r="BA57" s="153"/>
      <c r="BB57" s="153"/>
      <c r="BC57" s="153"/>
      <c r="BD57" s="154"/>
      <c r="BE57" s="158">
        <f>IF(AM57=1,AO57,IF(AM57=2,AQ57,AS57))</f>
        <v>0</v>
      </c>
      <c r="BF57" s="159"/>
      <c r="BG57" s="162">
        <f>AV57+BE57</f>
        <v>0</v>
      </c>
      <c r="BH57" s="163"/>
      <c r="BI57" s="163"/>
      <c r="BJ57" s="163"/>
      <c r="BK57" s="163"/>
      <c r="BL57" s="163"/>
      <c r="BM57" s="163"/>
      <c r="BN57" s="163"/>
      <c r="BO57" s="163"/>
      <c r="BP57" s="164"/>
      <c r="BQ57" s="49"/>
    </row>
    <row r="58" spans="1:69" ht="13.5" customHeight="1" x14ac:dyDescent="0.15">
      <c r="A58" s="198"/>
      <c r="B58" s="199"/>
      <c r="C58" s="200"/>
      <c r="D58" s="200"/>
      <c r="E58" s="201"/>
      <c r="F58" s="66"/>
      <c r="G58" s="199"/>
      <c r="H58" s="200"/>
      <c r="I58" s="200"/>
      <c r="J58" s="200"/>
      <c r="K58" s="200"/>
      <c r="L58" s="200"/>
      <c r="M58" s="200"/>
      <c r="N58" s="200"/>
      <c r="O58" s="200"/>
      <c r="P58" s="200"/>
      <c r="Q58" s="201"/>
      <c r="R58" s="202"/>
      <c r="S58" s="203"/>
      <c r="T58" s="204"/>
      <c r="U58" s="205"/>
      <c r="V58" s="206"/>
      <c r="W58" s="207"/>
      <c r="X58" s="171"/>
      <c r="Y58" s="172"/>
      <c r="Z58" s="172"/>
      <c r="AA58" s="172"/>
      <c r="AB58" s="172"/>
      <c r="AC58" s="172"/>
      <c r="AD58" s="172"/>
      <c r="AE58" s="172"/>
      <c r="AF58" s="317"/>
      <c r="AG58" s="314"/>
      <c r="AH58" s="314"/>
      <c r="AI58" s="314"/>
      <c r="AJ58" s="314"/>
      <c r="AK58" s="314"/>
      <c r="AL58" s="315"/>
      <c r="AM58" s="50"/>
      <c r="AN58" s="50"/>
      <c r="AO58" s="50"/>
      <c r="AP58" s="50"/>
      <c r="AQ58" s="50"/>
      <c r="AR58" s="50"/>
      <c r="AS58" s="52"/>
      <c r="AT58" s="174"/>
      <c r="AU58" s="175"/>
      <c r="AV58" s="176"/>
      <c r="AW58" s="177"/>
      <c r="AX58" s="177"/>
      <c r="AY58" s="177"/>
      <c r="AZ58" s="177"/>
      <c r="BA58" s="177"/>
      <c r="BB58" s="177"/>
      <c r="BC58" s="177"/>
      <c r="BD58" s="178"/>
      <c r="BE58" s="179"/>
      <c r="BF58" s="180"/>
      <c r="BG58" s="181"/>
      <c r="BH58" s="182"/>
      <c r="BI58" s="182"/>
      <c r="BJ58" s="182"/>
      <c r="BK58" s="182"/>
      <c r="BL58" s="182"/>
      <c r="BM58" s="182"/>
      <c r="BN58" s="182"/>
      <c r="BO58" s="182"/>
      <c r="BP58" s="183"/>
      <c r="BQ58" s="49"/>
    </row>
    <row r="59" spans="1:69" ht="13.5" customHeight="1" x14ac:dyDescent="0.15">
      <c r="A59" s="184"/>
      <c r="B59" s="186"/>
      <c r="C59" s="187"/>
      <c r="D59" s="187"/>
      <c r="E59" s="188"/>
      <c r="F59" s="65"/>
      <c r="G59" s="186"/>
      <c r="H59" s="187"/>
      <c r="I59" s="187"/>
      <c r="J59" s="187"/>
      <c r="K59" s="187"/>
      <c r="L59" s="187"/>
      <c r="M59" s="187"/>
      <c r="N59" s="187"/>
      <c r="O59" s="187"/>
      <c r="P59" s="187"/>
      <c r="Q59" s="188"/>
      <c r="R59" s="192"/>
      <c r="S59" s="193"/>
      <c r="T59" s="196"/>
      <c r="U59" s="136"/>
      <c r="V59" s="137"/>
      <c r="W59" s="138"/>
      <c r="X59" s="142"/>
      <c r="Y59" s="143"/>
      <c r="Z59" s="143"/>
      <c r="AA59" s="143"/>
      <c r="AB59" s="143"/>
      <c r="AC59" s="143"/>
      <c r="AD59" s="143"/>
      <c r="AE59" s="143"/>
      <c r="AF59" s="316">
        <v>10</v>
      </c>
      <c r="AG59" s="311"/>
      <c r="AH59" s="311"/>
      <c r="AI59" s="311"/>
      <c r="AJ59" s="311"/>
      <c r="AK59" s="311"/>
      <c r="AL59" s="312"/>
      <c r="AM59" s="50">
        <f t="shared" ref="AM59" si="21">IF(ISBLANK(AF59),1,IF(AF59=10,1,IF(AF59="内税",2,IF(AF59=0,3))))</f>
        <v>1</v>
      </c>
      <c r="AN59" s="50">
        <f>IF(AM59=1,X59,0)</f>
        <v>0</v>
      </c>
      <c r="AO59" s="50">
        <f>IF(AM59=1,INT(X59*0.1),0)</f>
        <v>0</v>
      </c>
      <c r="AP59" s="50">
        <f>IF(AM59=2,ROUNDUP(X59/1.1,0),0)</f>
        <v>0</v>
      </c>
      <c r="AQ59" s="50">
        <f>IF(AM59=2,X59-AP59,0)</f>
        <v>0</v>
      </c>
      <c r="AR59" s="50">
        <f>IF(AM59=3,X59,0)</f>
        <v>0</v>
      </c>
      <c r="AS59" s="52">
        <v>0</v>
      </c>
      <c r="AT59" s="148">
        <f>IF(AM59&lt;3,10,0)</f>
        <v>10</v>
      </c>
      <c r="AU59" s="149"/>
      <c r="AV59" s="152">
        <f>IF(AM59=1,AN59,IF(AM59=2,AP59,AR59))</f>
        <v>0</v>
      </c>
      <c r="AW59" s="153"/>
      <c r="AX59" s="153"/>
      <c r="AY59" s="153"/>
      <c r="AZ59" s="153"/>
      <c r="BA59" s="153"/>
      <c r="BB59" s="153"/>
      <c r="BC59" s="153"/>
      <c r="BD59" s="154"/>
      <c r="BE59" s="158">
        <f>IF(AM59=1,AO59,IF(AM59=2,AQ59,AS59))</f>
        <v>0</v>
      </c>
      <c r="BF59" s="159"/>
      <c r="BG59" s="162">
        <f>AV59+BE59</f>
        <v>0</v>
      </c>
      <c r="BH59" s="163"/>
      <c r="BI59" s="163"/>
      <c r="BJ59" s="163"/>
      <c r="BK59" s="163"/>
      <c r="BL59" s="163"/>
      <c r="BM59" s="163"/>
      <c r="BN59" s="163"/>
      <c r="BO59" s="163"/>
      <c r="BP59" s="164"/>
      <c r="BQ59" s="49"/>
    </row>
    <row r="60" spans="1:69" ht="13.5" customHeight="1" x14ac:dyDescent="0.15">
      <c r="A60" s="198"/>
      <c r="B60" s="199"/>
      <c r="C60" s="200"/>
      <c r="D60" s="200"/>
      <c r="E60" s="201"/>
      <c r="F60" s="66"/>
      <c r="G60" s="199"/>
      <c r="H60" s="200"/>
      <c r="I60" s="200"/>
      <c r="J60" s="200"/>
      <c r="K60" s="200"/>
      <c r="L60" s="200"/>
      <c r="M60" s="200"/>
      <c r="N60" s="200"/>
      <c r="O60" s="200"/>
      <c r="P60" s="200"/>
      <c r="Q60" s="201"/>
      <c r="R60" s="202"/>
      <c r="S60" s="203"/>
      <c r="T60" s="204"/>
      <c r="U60" s="205"/>
      <c r="V60" s="206"/>
      <c r="W60" s="207"/>
      <c r="X60" s="171"/>
      <c r="Y60" s="172"/>
      <c r="Z60" s="172"/>
      <c r="AA60" s="172"/>
      <c r="AB60" s="172"/>
      <c r="AC60" s="172"/>
      <c r="AD60" s="172"/>
      <c r="AE60" s="172"/>
      <c r="AF60" s="317"/>
      <c r="AG60" s="314"/>
      <c r="AH60" s="314"/>
      <c r="AI60" s="314"/>
      <c r="AJ60" s="314"/>
      <c r="AK60" s="314"/>
      <c r="AL60" s="315"/>
      <c r="AM60" s="50"/>
      <c r="AN60" s="50"/>
      <c r="AO60" s="50"/>
      <c r="AP60" s="50"/>
      <c r="AQ60" s="50"/>
      <c r="AR60" s="50"/>
      <c r="AS60" s="52"/>
      <c r="AT60" s="174"/>
      <c r="AU60" s="175"/>
      <c r="AV60" s="176"/>
      <c r="AW60" s="177"/>
      <c r="AX60" s="177"/>
      <c r="AY60" s="177"/>
      <c r="AZ60" s="177"/>
      <c r="BA60" s="177"/>
      <c r="BB60" s="177"/>
      <c r="BC60" s="177"/>
      <c r="BD60" s="178"/>
      <c r="BE60" s="179"/>
      <c r="BF60" s="180"/>
      <c r="BG60" s="181"/>
      <c r="BH60" s="182"/>
      <c r="BI60" s="182"/>
      <c r="BJ60" s="182"/>
      <c r="BK60" s="182"/>
      <c r="BL60" s="182"/>
      <c r="BM60" s="182"/>
      <c r="BN60" s="182"/>
      <c r="BO60" s="182"/>
      <c r="BP60" s="183"/>
      <c r="BQ60" s="49"/>
    </row>
    <row r="61" spans="1:69" ht="13.5" customHeight="1" x14ac:dyDescent="0.15">
      <c r="A61" s="184"/>
      <c r="B61" s="186"/>
      <c r="C61" s="187"/>
      <c r="D61" s="187"/>
      <c r="E61" s="188"/>
      <c r="F61" s="65"/>
      <c r="G61" s="186"/>
      <c r="H61" s="187"/>
      <c r="I61" s="187"/>
      <c r="J61" s="187"/>
      <c r="K61" s="187"/>
      <c r="L61" s="187"/>
      <c r="M61" s="187"/>
      <c r="N61" s="187"/>
      <c r="O61" s="187"/>
      <c r="P61" s="187"/>
      <c r="Q61" s="188"/>
      <c r="R61" s="192"/>
      <c r="S61" s="193"/>
      <c r="T61" s="196"/>
      <c r="U61" s="136"/>
      <c r="V61" s="137"/>
      <c r="W61" s="138"/>
      <c r="X61" s="142"/>
      <c r="Y61" s="143"/>
      <c r="Z61" s="143"/>
      <c r="AA61" s="143"/>
      <c r="AB61" s="143"/>
      <c r="AC61" s="143"/>
      <c r="AD61" s="143"/>
      <c r="AE61" s="143"/>
      <c r="AF61" s="316">
        <v>10</v>
      </c>
      <c r="AG61" s="311"/>
      <c r="AH61" s="311"/>
      <c r="AI61" s="311"/>
      <c r="AJ61" s="311"/>
      <c r="AK61" s="311"/>
      <c r="AL61" s="312"/>
      <c r="AM61" s="50">
        <f t="shared" ref="AM61" si="22">IF(ISBLANK(AF61),1,IF(AF61=10,1,IF(AF61="内税",2,IF(AF61=0,3))))</f>
        <v>1</v>
      </c>
      <c r="AN61" s="50">
        <f>IF(AM61=1,X61,0)</f>
        <v>0</v>
      </c>
      <c r="AO61" s="50">
        <f>IF(AM61=1,INT(X61*0.1),0)</f>
        <v>0</v>
      </c>
      <c r="AP61" s="50">
        <f>IF(AM61=2,ROUNDUP(X61/1.1,0),0)</f>
        <v>0</v>
      </c>
      <c r="AQ61" s="50">
        <f>IF(AM61=2,X61-AP61,0)</f>
        <v>0</v>
      </c>
      <c r="AR61" s="50">
        <f>IF(AM61=3,X61,0)</f>
        <v>0</v>
      </c>
      <c r="AS61" s="52">
        <v>0</v>
      </c>
      <c r="AT61" s="148">
        <f>IF(AM61&lt;3,10,0)</f>
        <v>10</v>
      </c>
      <c r="AU61" s="149"/>
      <c r="AV61" s="152">
        <f>IF(AM61=1,AN61,IF(AM61=2,AP61,AR61))</f>
        <v>0</v>
      </c>
      <c r="AW61" s="153"/>
      <c r="AX61" s="153"/>
      <c r="AY61" s="153"/>
      <c r="AZ61" s="153"/>
      <c r="BA61" s="153"/>
      <c r="BB61" s="153"/>
      <c r="BC61" s="153"/>
      <c r="BD61" s="154"/>
      <c r="BE61" s="158">
        <f>IF(AM61=1,AO61,IF(AM61=2,AQ61,AS61))</f>
        <v>0</v>
      </c>
      <c r="BF61" s="159"/>
      <c r="BG61" s="162">
        <f>AV61+BE61</f>
        <v>0</v>
      </c>
      <c r="BH61" s="163"/>
      <c r="BI61" s="163"/>
      <c r="BJ61" s="163"/>
      <c r="BK61" s="163"/>
      <c r="BL61" s="163"/>
      <c r="BM61" s="163"/>
      <c r="BN61" s="163"/>
      <c r="BO61" s="163"/>
      <c r="BP61" s="164"/>
      <c r="BQ61" s="49"/>
    </row>
    <row r="62" spans="1:69" ht="13.5" customHeight="1" x14ac:dyDescent="0.15">
      <c r="A62" s="198"/>
      <c r="B62" s="199"/>
      <c r="C62" s="200"/>
      <c r="D62" s="200"/>
      <c r="E62" s="201"/>
      <c r="F62" s="66"/>
      <c r="G62" s="199"/>
      <c r="H62" s="200"/>
      <c r="I62" s="200"/>
      <c r="J62" s="200"/>
      <c r="K62" s="200"/>
      <c r="L62" s="200"/>
      <c r="M62" s="200"/>
      <c r="N62" s="200"/>
      <c r="O62" s="200"/>
      <c r="P62" s="200"/>
      <c r="Q62" s="201"/>
      <c r="R62" s="202"/>
      <c r="S62" s="203"/>
      <c r="T62" s="204"/>
      <c r="U62" s="205"/>
      <c r="V62" s="206"/>
      <c r="W62" s="207"/>
      <c r="X62" s="171"/>
      <c r="Y62" s="172"/>
      <c r="Z62" s="172"/>
      <c r="AA62" s="172"/>
      <c r="AB62" s="172"/>
      <c r="AC62" s="172"/>
      <c r="AD62" s="172"/>
      <c r="AE62" s="172"/>
      <c r="AF62" s="317"/>
      <c r="AG62" s="314"/>
      <c r="AH62" s="314"/>
      <c r="AI62" s="314"/>
      <c r="AJ62" s="314"/>
      <c r="AK62" s="314"/>
      <c r="AL62" s="315"/>
      <c r="AM62" s="50"/>
      <c r="AN62" s="50"/>
      <c r="AO62" s="50"/>
      <c r="AP62" s="50"/>
      <c r="AQ62" s="50"/>
      <c r="AR62" s="50"/>
      <c r="AS62" s="52"/>
      <c r="AT62" s="174"/>
      <c r="AU62" s="175"/>
      <c r="AV62" s="176"/>
      <c r="AW62" s="177"/>
      <c r="AX62" s="177"/>
      <c r="AY62" s="177"/>
      <c r="AZ62" s="177"/>
      <c r="BA62" s="177"/>
      <c r="BB62" s="177"/>
      <c r="BC62" s="177"/>
      <c r="BD62" s="178"/>
      <c r="BE62" s="179"/>
      <c r="BF62" s="180"/>
      <c r="BG62" s="181"/>
      <c r="BH62" s="182"/>
      <c r="BI62" s="182"/>
      <c r="BJ62" s="182"/>
      <c r="BK62" s="182"/>
      <c r="BL62" s="182"/>
      <c r="BM62" s="182"/>
      <c r="BN62" s="182"/>
      <c r="BO62" s="182"/>
      <c r="BP62" s="183"/>
      <c r="BQ62" s="49"/>
    </row>
    <row r="63" spans="1:69" ht="13.5" customHeight="1" x14ac:dyDescent="0.15">
      <c r="A63" s="184"/>
      <c r="B63" s="186"/>
      <c r="C63" s="187"/>
      <c r="D63" s="187"/>
      <c r="E63" s="188"/>
      <c r="F63" s="65"/>
      <c r="G63" s="186"/>
      <c r="H63" s="187"/>
      <c r="I63" s="187"/>
      <c r="J63" s="187"/>
      <c r="K63" s="187"/>
      <c r="L63" s="187"/>
      <c r="M63" s="187"/>
      <c r="N63" s="187"/>
      <c r="O63" s="187"/>
      <c r="P63" s="187"/>
      <c r="Q63" s="188"/>
      <c r="R63" s="192"/>
      <c r="S63" s="193"/>
      <c r="T63" s="196"/>
      <c r="U63" s="136"/>
      <c r="V63" s="137"/>
      <c r="W63" s="138"/>
      <c r="X63" s="142"/>
      <c r="Y63" s="143"/>
      <c r="Z63" s="143"/>
      <c r="AA63" s="143"/>
      <c r="AB63" s="143"/>
      <c r="AC63" s="143"/>
      <c r="AD63" s="143"/>
      <c r="AE63" s="143"/>
      <c r="AF63" s="316">
        <v>10</v>
      </c>
      <c r="AG63" s="311"/>
      <c r="AH63" s="311"/>
      <c r="AI63" s="311"/>
      <c r="AJ63" s="311"/>
      <c r="AK63" s="311"/>
      <c r="AL63" s="312"/>
      <c r="AM63" s="50">
        <f t="shared" ref="AM63" si="23">IF(ISBLANK(AF63),1,IF(AF63=10,1,IF(AF63="内税",2,IF(AF63=0,3))))</f>
        <v>1</v>
      </c>
      <c r="AN63" s="50">
        <f>IF(AM63=1,X63,0)</f>
        <v>0</v>
      </c>
      <c r="AO63" s="50">
        <f>IF(AM63=1,INT(X63*0.1),0)</f>
        <v>0</v>
      </c>
      <c r="AP63" s="50">
        <f>IF(AM63=2,ROUNDUP(X63/1.1,0),0)</f>
        <v>0</v>
      </c>
      <c r="AQ63" s="50">
        <f>IF(AM63=2,X63-AP63,0)</f>
        <v>0</v>
      </c>
      <c r="AR63" s="50">
        <f>IF(AM63=3,X63,0)</f>
        <v>0</v>
      </c>
      <c r="AS63" s="52">
        <v>0</v>
      </c>
      <c r="AT63" s="148">
        <f>IF(AM63&lt;3,10,0)</f>
        <v>10</v>
      </c>
      <c r="AU63" s="149"/>
      <c r="AV63" s="152">
        <f>IF(AM63=1,AN63,IF(AM63=2,AP63,AR63))</f>
        <v>0</v>
      </c>
      <c r="AW63" s="153"/>
      <c r="AX63" s="153"/>
      <c r="AY63" s="153"/>
      <c r="AZ63" s="153"/>
      <c r="BA63" s="153"/>
      <c r="BB63" s="153"/>
      <c r="BC63" s="153"/>
      <c r="BD63" s="154"/>
      <c r="BE63" s="158">
        <f>IF(AM63=1,AO63,IF(AM63=2,AQ63,AS63))</f>
        <v>0</v>
      </c>
      <c r="BF63" s="159"/>
      <c r="BG63" s="162">
        <f>AV63+BE63</f>
        <v>0</v>
      </c>
      <c r="BH63" s="163"/>
      <c r="BI63" s="163"/>
      <c r="BJ63" s="163"/>
      <c r="BK63" s="163"/>
      <c r="BL63" s="163"/>
      <c r="BM63" s="163"/>
      <c r="BN63" s="163"/>
      <c r="BO63" s="163"/>
      <c r="BP63" s="164"/>
      <c r="BQ63" s="49"/>
    </row>
    <row r="64" spans="1:69" ht="13.5" customHeight="1" x14ac:dyDescent="0.15">
      <c r="A64" s="198"/>
      <c r="B64" s="199"/>
      <c r="C64" s="200"/>
      <c r="D64" s="200"/>
      <c r="E64" s="201"/>
      <c r="F64" s="66"/>
      <c r="G64" s="199"/>
      <c r="H64" s="200"/>
      <c r="I64" s="200"/>
      <c r="J64" s="200"/>
      <c r="K64" s="200"/>
      <c r="L64" s="200"/>
      <c r="M64" s="200"/>
      <c r="N64" s="200"/>
      <c r="O64" s="200"/>
      <c r="P64" s="200"/>
      <c r="Q64" s="201"/>
      <c r="R64" s="202"/>
      <c r="S64" s="203"/>
      <c r="T64" s="204"/>
      <c r="U64" s="205"/>
      <c r="V64" s="206"/>
      <c r="W64" s="207"/>
      <c r="X64" s="171"/>
      <c r="Y64" s="172"/>
      <c r="Z64" s="172"/>
      <c r="AA64" s="172"/>
      <c r="AB64" s="172"/>
      <c r="AC64" s="172"/>
      <c r="AD64" s="172"/>
      <c r="AE64" s="172"/>
      <c r="AF64" s="317"/>
      <c r="AG64" s="314"/>
      <c r="AH64" s="314"/>
      <c r="AI64" s="314"/>
      <c r="AJ64" s="314"/>
      <c r="AK64" s="314"/>
      <c r="AL64" s="315"/>
      <c r="AM64" s="50"/>
      <c r="AN64" s="50"/>
      <c r="AO64" s="50"/>
      <c r="AP64" s="50"/>
      <c r="AQ64" s="50"/>
      <c r="AR64" s="50"/>
      <c r="AS64" s="52"/>
      <c r="AT64" s="174"/>
      <c r="AU64" s="175"/>
      <c r="AV64" s="176"/>
      <c r="AW64" s="177"/>
      <c r="AX64" s="177"/>
      <c r="AY64" s="177"/>
      <c r="AZ64" s="177"/>
      <c r="BA64" s="177"/>
      <c r="BB64" s="177"/>
      <c r="BC64" s="177"/>
      <c r="BD64" s="178"/>
      <c r="BE64" s="179"/>
      <c r="BF64" s="180"/>
      <c r="BG64" s="181"/>
      <c r="BH64" s="182"/>
      <c r="BI64" s="182"/>
      <c r="BJ64" s="182"/>
      <c r="BK64" s="182"/>
      <c r="BL64" s="182"/>
      <c r="BM64" s="182"/>
      <c r="BN64" s="182"/>
      <c r="BO64" s="182"/>
      <c r="BP64" s="183"/>
      <c r="BQ64" s="49"/>
    </row>
    <row r="65" spans="1:69" ht="13.5" customHeight="1" x14ac:dyDescent="0.15">
      <c r="A65" s="184"/>
      <c r="B65" s="186"/>
      <c r="C65" s="187"/>
      <c r="D65" s="187"/>
      <c r="E65" s="188"/>
      <c r="F65" s="65"/>
      <c r="G65" s="186"/>
      <c r="H65" s="187"/>
      <c r="I65" s="187"/>
      <c r="J65" s="187"/>
      <c r="K65" s="187"/>
      <c r="L65" s="187"/>
      <c r="M65" s="187"/>
      <c r="N65" s="187"/>
      <c r="O65" s="187"/>
      <c r="P65" s="187"/>
      <c r="Q65" s="188"/>
      <c r="R65" s="192"/>
      <c r="S65" s="193"/>
      <c r="T65" s="196"/>
      <c r="U65" s="136"/>
      <c r="V65" s="137"/>
      <c r="W65" s="138"/>
      <c r="X65" s="142"/>
      <c r="Y65" s="143"/>
      <c r="Z65" s="143"/>
      <c r="AA65" s="143"/>
      <c r="AB65" s="143"/>
      <c r="AC65" s="143"/>
      <c r="AD65" s="143"/>
      <c r="AE65" s="143"/>
      <c r="AF65" s="316">
        <v>10</v>
      </c>
      <c r="AG65" s="311"/>
      <c r="AH65" s="311"/>
      <c r="AI65" s="311"/>
      <c r="AJ65" s="311"/>
      <c r="AK65" s="311"/>
      <c r="AL65" s="312"/>
      <c r="AM65" s="50">
        <f t="shared" ref="AM65" si="24">IF(ISBLANK(AF65),1,IF(AF65=10,1,IF(AF65="内税",2,IF(AF65=0,3))))</f>
        <v>1</v>
      </c>
      <c r="AN65" s="50">
        <f>IF(AM65=1,X65,0)</f>
        <v>0</v>
      </c>
      <c r="AO65" s="50">
        <f>IF(AM65=1,INT(X65*0.1),0)</f>
        <v>0</v>
      </c>
      <c r="AP65" s="50">
        <f>IF(AM65=2,ROUNDUP(X65/1.1,0),0)</f>
        <v>0</v>
      </c>
      <c r="AQ65" s="50">
        <f>IF(AM65=2,X65-AP65,0)</f>
        <v>0</v>
      </c>
      <c r="AR65" s="50">
        <f>IF(AM65=3,X65,0)</f>
        <v>0</v>
      </c>
      <c r="AS65" s="52">
        <v>0</v>
      </c>
      <c r="AT65" s="148">
        <f>IF(AM65&lt;3,10,0)</f>
        <v>10</v>
      </c>
      <c r="AU65" s="149"/>
      <c r="AV65" s="152">
        <f>IF(AM65=1,AN65,IF(AM65=2,AP65,AR65))</f>
        <v>0</v>
      </c>
      <c r="AW65" s="153"/>
      <c r="AX65" s="153"/>
      <c r="AY65" s="153"/>
      <c r="AZ65" s="153"/>
      <c r="BA65" s="153"/>
      <c r="BB65" s="153"/>
      <c r="BC65" s="153"/>
      <c r="BD65" s="154"/>
      <c r="BE65" s="158">
        <f>IF(AM65=1,AO65,IF(AM65=2,AQ65,AS65))</f>
        <v>0</v>
      </c>
      <c r="BF65" s="159"/>
      <c r="BG65" s="162">
        <f>AV65+BE65</f>
        <v>0</v>
      </c>
      <c r="BH65" s="163"/>
      <c r="BI65" s="163"/>
      <c r="BJ65" s="163"/>
      <c r="BK65" s="163"/>
      <c r="BL65" s="163"/>
      <c r="BM65" s="163"/>
      <c r="BN65" s="163"/>
      <c r="BO65" s="163"/>
      <c r="BP65" s="164"/>
      <c r="BQ65" s="49"/>
    </row>
    <row r="66" spans="1:69" ht="13.5" customHeight="1" x14ac:dyDescent="0.15">
      <c r="A66" s="198"/>
      <c r="B66" s="199"/>
      <c r="C66" s="200"/>
      <c r="D66" s="200"/>
      <c r="E66" s="201"/>
      <c r="F66" s="66"/>
      <c r="G66" s="199"/>
      <c r="H66" s="200"/>
      <c r="I66" s="200"/>
      <c r="J66" s="200"/>
      <c r="K66" s="200"/>
      <c r="L66" s="200"/>
      <c r="M66" s="200"/>
      <c r="N66" s="200"/>
      <c r="O66" s="200"/>
      <c r="P66" s="200"/>
      <c r="Q66" s="201"/>
      <c r="R66" s="202"/>
      <c r="S66" s="203"/>
      <c r="T66" s="204"/>
      <c r="U66" s="205"/>
      <c r="V66" s="206"/>
      <c r="W66" s="207"/>
      <c r="X66" s="171"/>
      <c r="Y66" s="172"/>
      <c r="Z66" s="172"/>
      <c r="AA66" s="172"/>
      <c r="AB66" s="172"/>
      <c r="AC66" s="172"/>
      <c r="AD66" s="172"/>
      <c r="AE66" s="172"/>
      <c r="AF66" s="317"/>
      <c r="AG66" s="314"/>
      <c r="AH66" s="314"/>
      <c r="AI66" s="314"/>
      <c r="AJ66" s="314"/>
      <c r="AK66" s="314"/>
      <c r="AL66" s="315"/>
      <c r="AM66" s="50"/>
      <c r="AN66" s="50"/>
      <c r="AO66" s="50"/>
      <c r="AP66" s="50"/>
      <c r="AQ66" s="50"/>
      <c r="AR66" s="50"/>
      <c r="AS66" s="52"/>
      <c r="AT66" s="174"/>
      <c r="AU66" s="175"/>
      <c r="AV66" s="176"/>
      <c r="AW66" s="177"/>
      <c r="AX66" s="177"/>
      <c r="AY66" s="177"/>
      <c r="AZ66" s="177"/>
      <c r="BA66" s="177"/>
      <c r="BB66" s="177"/>
      <c r="BC66" s="177"/>
      <c r="BD66" s="178"/>
      <c r="BE66" s="179"/>
      <c r="BF66" s="180"/>
      <c r="BG66" s="181"/>
      <c r="BH66" s="182"/>
      <c r="BI66" s="182"/>
      <c r="BJ66" s="182"/>
      <c r="BK66" s="182"/>
      <c r="BL66" s="182"/>
      <c r="BM66" s="182"/>
      <c r="BN66" s="182"/>
      <c r="BO66" s="182"/>
      <c r="BP66" s="183"/>
      <c r="BQ66" s="49"/>
    </row>
    <row r="67" spans="1:69" ht="13.5" customHeight="1" x14ac:dyDescent="0.15">
      <c r="A67" s="184"/>
      <c r="B67" s="186"/>
      <c r="C67" s="187"/>
      <c r="D67" s="187"/>
      <c r="E67" s="188"/>
      <c r="F67" s="65"/>
      <c r="G67" s="186"/>
      <c r="H67" s="187"/>
      <c r="I67" s="187"/>
      <c r="J67" s="187"/>
      <c r="K67" s="187"/>
      <c r="L67" s="187"/>
      <c r="M67" s="187"/>
      <c r="N67" s="187"/>
      <c r="O67" s="187"/>
      <c r="P67" s="187"/>
      <c r="Q67" s="188"/>
      <c r="R67" s="192"/>
      <c r="S67" s="193"/>
      <c r="T67" s="196"/>
      <c r="U67" s="136"/>
      <c r="V67" s="137"/>
      <c r="W67" s="138"/>
      <c r="X67" s="142"/>
      <c r="Y67" s="143"/>
      <c r="Z67" s="143"/>
      <c r="AA67" s="143"/>
      <c r="AB67" s="143"/>
      <c r="AC67" s="143"/>
      <c r="AD67" s="143"/>
      <c r="AE67" s="143"/>
      <c r="AF67" s="316">
        <v>10</v>
      </c>
      <c r="AG67" s="311"/>
      <c r="AH67" s="311"/>
      <c r="AI67" s="311"/>
      <c r="AJ67" s="311"/>
      <c r="AK67" s="311"/>
      <c r="AL67" s="312"/>
      <c r="AM67" s="50">
        <f t="shared" ref="AM67" si="25">IF(ISBLANK(AF67),1,IF(AF67=10,1,IF(AF67="内税",2,IF(AF67=0,3))))</f>
        <v>1</v>
      </c>
      <c r="AN67" s="50">
        <f>IF(AM67=1,X67,0)</f>
        <v>0</v>
      </c>
      <c r="AO67" s="50">
        <f>IF(AM67=1,INT(X67*0.1),0)</f>
        <v>0</v>
      </c>
      <c r="AP67" s="50">
        <f>IF(AM67=2,ROUNDUP(X67/1.1,0),0)</f>
        <v>0</v>
      </c>
      <c r="AQ67" s="50">
        <f>IF(AM67=2,X67-AP67,0)</f>
        <v>0</v>
      </c>
      <c r="AR67" s="50">
        <f>IF(AM67=3,X67,0)</f>
        <v>0</v>
      </c>
      <c r="AS67" s="52">
        <v>0</v>
      </c>
      <c r="AT67" s="148">
        <f>IF(AM67&lt;3,10,0)</f>
        <v>10</v>
      </c>
      <c r="AU67" s="149"/>
      <c r="AV67" s="152">
        <f>IF(AM67=1,AN67,IF(AM67=2,AP67,AR67))</f>
        <v>0</v>
      </c>
      <c r="AW67" s="153"/>
      <c r="AX67" s="153"/>
      <c r="AY67" s="153"/>
      <c r="AZ67" s="153"/>
      <c r="BA67" s="153"/>
      <c r="BB67" s="153"/>
      <c r="BC67" s="153"/>
      <c r="BD67" s="154"/>
      <c r="BE67" s="158">
        <f>IF(AM67=1,AO67,IF(AM67=2,AQ67,AS67))</f>
        <v>0</v>
      </c>
      <c r="BF67" s="159"/>
      <c r="BG67" s="162">
        <f>AV67+BE67</f>
        <v>0</v>
      </c>
      <c r="BH67" s="163"/>
      <c r="BI67" s="163"/>
      <c r="BJ67" s="163"/>
      <c r="BK67" s="163"/>
      <c r="BL67" s="163"/>
      <c r="BM67" s="163"/>
      <c r="BN67" s="163"/>
      <c r="BO67" s="163"/>
      <c r="BP67" s="164"/>
      <c r="BQ67" s="49"/>
    </row>
    <row r="68" spans="1:69" ht="13.5" customHeight="1" x14ac:dyDescent="0.15">
      <c r="A68" s="198"/>
      <c r="B68" s="199"/>
      <c r="C68" s="200"/>
      <c r="D68" s="200"/>
      <c r="E68" s="201"/>
      <c r="F68" s="66"/>
      <c r="G68" s="199"/>
      <c r="H68" s="200"/>
      <c r="I68" s="200"/>
      <c r="J68" s="200"/>
      <c r="K68" s="200"/>
      <c r="L68" s="200"/>
      <c r="M68" s="200"/>
      <c r="N68" s="200"/>
      <c r="O68" s="200"/>
      <c r="P68" s="200"/>
      <c r="Q68" s="201"/>
      <c r="R68" s="202"/>
      <c r="S68" s="203"/>
      <c r="T68" s="204"/>
      <c r="U68" s="205"/>
      <c r="V68" s="206"/>
      <c r="W68" s="207"/>
      <c r="X68" s="171"/>
      <c r="Y68" s="172"/>
      <c r="Z68" s="172"/>
      <c r="AA68" s="172"/>
      <c r="AB68" s="172"/>
      <c r="AC68" s="172"/>
      <c r="AD68" s="172"/>
      <c r="AE68" s="172"/>
      <c r="AF68" s="317"/>
      <c r="AG68" s="314"/>
      <c r="AH68" s="314"/>
      <c r="AI68" s="314"/>
      <c r="AJ68" s="314"/>
      <c r="AK68" s="314"/>
      <c r="AL68" s="315"/>
      <c r="AM68" s="50"/>
      <c r="AN68" s="50"/>
      <c r="AO68" s="50"/>
      <c r="AP68" s="50"/>
      <c r="AQ68" s="50"/>
      <c r="AR68" s="50"/>
      <c r="AS68" s="52"/>
      <c r="AT68" s="174"/>
      <c r="AU68" s="175"/>
      <c r="AV68" s="176"/>
      <c r="AW68" s="177"/>
      <c r="AX68" s="177"/>
      <c r="AY68" s="177"/>
      <c r="AZ68" s="177"/>
      <c r="BA68" s="177"/>
      <c r="BB68" s="177"/>
      <c r="BC68" s="177"/>
      <c r="BD68" s="178"/>
      <c r="BE68" s="179"/>
      <c r="BF68" s="180"/>
      <c r="BG68" s="181"/>
      <c r="BH68" s="182"/>
      <c r="BI68" s="182"/>
      <c r="BJ68" s="182"/>
      <c r="BK68" s="182"/>
      <c r="BL68" s="182"/>
      <c r="BM68" s="182"/>
      <c r="BN68" s="182"/>
      <c r="BO68" s="182"/>
      <c r="BP68" s="183"/>
      <c r="BQ68" s="49"/>
    </row>
    <row r="69" spans="1:69" ht="13.5" customHeight="1" x14ac:dyDescent="0.15">
      <c r="A69" s="184"/>
      <c r="B69" s="186"/>
      <c r="C69" s="187"/>
      <c r="D69" s="187"/>
      <c r="E69" s="188"/>
      <c r="F69" s="65"/>
      <c r="G69" s="186"/>
      <c r="H69" s="187"/>
      <c r="I69" s="187"/>
      <c r="J69" s="187"/>
      <c r="K69" s="187"/>
      <c r="L69" s="187"/>
      <c r="M69" s="187"/>
      <c r="N69" s="187"/>
      <c r="O69" s="187"/>
      <c r="P69" s="187"/>
      <c r="Q69" s="188"/>
      <c r="R69" s="192"/>
      <c r="S69" s="193"/>
      <c r="T69" s="196"/>
      <c r="U69" s="136"/>
      <c r="V69" s="137"/>
      <c r="W69" s="138"/>
      <c r="X69" s="142"/>
      <c r="Y69" s="143"/>
      <c r="Z69" s="143"/>
      <c r="AA69" s="143"/>
      <c r="AB69" s="143"/>
      <c r="AC69" s="143"/>
      <c r="AD69" s="143"/>
      <c r="AE69" s="143"/>
      <c r="AF69" s="316">
        <v>10</v>
      </c>
      <c r="AG69" s="311"/>
      <c r="AH69" s="311"/>
      <c r="AI69" s="311"/>
      <c r="AJ69" s="311"/>
      <c r="AK69" s="311"/>
      <c r="AL69" s="312"/>
      <c r="AM69" s="50">
        <f t="shared" ref="AM69" si="26">IF(ISBLANK(AF69),1,IF(AF69=10,1,IF(AF69="内税",2,IF(AF69=0,3))))</f>
        <v>1</v>
      </c>
      <c r="AN69" s="50">
        <f>IF(AM69=1,X69,0)</f>
        <v>0</v>
      </c>
      <c r="AO69" s="50">
        <f>IF(AM69=1,INT(X69*0.1),0)</f>
        <v>0</v>
      </c>
      <c r="AP69" s="50">
        <f>IF(AM69=2,ROUNDUP(X69/1.1,0),0)</f>
        <v>0</v>
      </c>
      <c r="AQ69" s="50">
        <f>IF(AM69=2,X69-AP69,0)</f>
        <v>0</v>
      </c>
      <c r="AR69" s="50">
        <f>IF(AM69=3,X69,0)</f>
        <v>0</v>
      </c>
      <c r="AS69" s="52">
        <v>0</v>
      </c>
      <c r="AT69" s="148">
        <f>IF(AM69&lt;3,10,0)</f>
        <v>10</v>
      </c>
      <c r="AU69" s="149"/>
      <c r="AV69" s="152">
        <f>IF(AM69=1,AN69,IF(AM69=2,AP69,AR69))</f>
        <v>0</v>
      </c>
      <c r="AW69" s="153"/>
      <c r="AX69" s="153"/>
      <c r="AY69" s="153"/>
      <c r="AZ69" s="153"/>
      <c r="BA69" s="153"/>
      <c r="BB69" s="153"/>
      <c r="BC69" s="153"/>
      <c r="BD69" s="154"/>
      <c r="BE69" s="158">
        <f>IF(AM69=1,AO69,IF(AM69=2,AQ69,AS69))</f>
        <v>0</v>
      </c>
      <c r="BF69" s="159"/>
      <c r="BG69" s="162">
        <f>AV69+BE69</f>
        <v>0</v>
      </c>
      <c r="BH69" s="163"/>
      <c r="BI69" s="163"/>
      <c r="BJ69" s="163"/>
      <c r="BK69" s="163"/>
      <c r="BL69" s="163"/>
      <c r="BM69" s="163"/>
      <c r="BN69" s="163"/>
      <c r="BO69" s="163"/>
      <c r="BP69" s="164"/>
      <c r="BQ69" s="49"/>
    </row>
    <row r="70" spans="1:69" ht="13.5" customHeight="1" x14ac:dyDescent="0.15">
      <c r="A70" s="198"/>
      <c r="B70" s="199"/>
      <c r="C70" s="200"/>
      <c r="D70" s="200"/>
      <c r="E70" s="201"/>
      <c r="F70" s="66"/>
      <c r="G70" s="199"/>
      <c r="H70" s="200"/>
      <c r="I70" s="200"/>
      <c r="J70" s="200"/>
      <c r="K70" s="200"/>
      <c r="L70" s="200"/>
      <c r="M70" s="200"/>
      <c r="N70" s="200"/>
      <c r="O70" s="200"/>
      <c r="P70" s="200"/>
      <c r="Q70" s="201"/>
      <c r="R70" s="202"/>
      <c r="S70" s="203"/>
      <c r="T70" s="204"/>
      <c r="U70" s="205"/>
      <c r="V70" s="206"/>
      <c r="W70" s="207"/>
      <c r="X70" s="171"/>
      <c r="Y70" s="172"/>
      <c r="Z70" s="172"/>
      <c r="AA70" s="172"/>
      <c r="AB70" s="172"/>
      <c r="AC70" s="172"/>
      <c r="AD70" s="172"/>
      <c r="AE70" s="172"/>
      <c r="AF70" s="317"/>
      <c r="AG70" s="314"/>
      <c r="AH70" s="314"/>
      <c r="AI70" s="314"/>
      <c r="AJ70" s="314"/>
      <c r="AK70" s="314"/>
      <c r="AL70" s="315"/>
      <c r="AM70" s="50"/>
      <c r="AN70" s="50"/>
      <c r="AO70" s="50"/>
      <c r="AP70" s="50"/>
      <c r="AQ70" s="50"/>
      <c r="AR70" s="50"/>
      <c r="AS70" s="52"/>
      <c r="AT70" s="174"/>
      <c r="AU70" s="175"/>
      <c r="AV70" s="176"/>
      <c r="AW70" s="177"/>
      <c r="AX70" s="177"/>
      <c r="AY70" s="177"/>
      <c r="AZ70" s="177"/>
      <c r="BA70" s="177"/>
      <c r="BB70" s="177"/>
      <c r="BC70" s="177"/>
      <c r="BD70" s="178"/>
      <c r="BE70" s="179"/>
      <c r="BF70" s="180"/>
      <c r="BG70" s="181"/>
      <c r="BH70" s="182"/>
      <c r="BI70" s="182"/>
      <c r="BJ70" s="182"/>
      <c r="BK70" s="182"/>
      <c r="BL70" s="182"/>
      <c r="BM70" s="182"/>
      <c r="BN70" s="182"/>
      <c r="BO70" s="182"/>
      <c r="BP70" s="183"/>
      <c r="BQ70" s="49"/>
    </row>
    <row r="71" spans="1:69" ht="13.5" customHeight="1" x14ac:dyDescent="0.15">
      <c r="A71" s="184"/>
      <c r="B71" s="186"/>
      <c r="C71" s="187"/>
      <c r="D71" s="187"/>
      <c r="E71" s="188"/>
      <c r="F71" s="65"/>
      <c r="G71" s="186"/>
      <c r="H71" s="187"/>
      <c r="I71" s="187"/>
      <c r="J71" s="187"/>
      <c r="K71" s="187"/>
      <c r="L71" s="187"/>
      <c r="M71" s="187"/>
      <c r="N71" s="187"/>
      <c r="O71" s="187"/>
      <c r="P71" s="187"/>
      <c r="Q71" s="188"/>
      <c r="R71" s="192"/>
      <c r="S71" s="193"/>
      <c r="T71" s="196"/>
      <c r="U71" s="136"/>
      <c r="V71" s="137"/>
      <c r="W71" s="138"/>
      <c r="X71" s="142"/>
      <c r="Y71" s="143"/>
      <c r="Z71" s="143"/>
      <c r="AA71" s="143"/>
      <c r="AB71" s="143"/>
      <c r="AC71" s="143"/>
      <c r="AD71" s="143"/>
      <c r="AE71" s="143"/>
      <c r="AF71" s="316">
        <v>10</v>
      </c>
      <c r="AG71" s="311"/>
      <c r="AH71" s="311"/>
      <c r="AI71" s="311"/>
      <c r="AJ71" s="311"/>
      <c r="AK71" s="311"/>
      <c r="AL71" s="312"/>
      <c r="AM71" s="50">
        <f t="shared" ref="AM71" si="27">IF(ISBLANK(AF71),1,IF(AF71=10,1,IF(AF71="内税",2,IF(AF71=0,3))))</f>
        <v>1</v>
      </c>
      <c r="AN71" s="50">
        <f>IF(AM71=1,X71,0)</f>
        <v>0</v>
      </c>
      <c r="AO71" s="50">
        <f>IF(AM71=1,INT(X71*0.1),0)</f>
        <v>0</v>
      </c>
      <c r="AP71" s="50">
        <f>IF(AM71=2,ROUNDUP(X71/1.1,0),0)</f>
        <v>0</v>
      </c>
      <c r="AQ71" s="50">
        <f>IF(AM71=2,X71-AP71,0)</f>
        <v>0</v>
      </c>
      <c r="AR71" s="50">
        <f>IF(AM71=3,X71,0)</f>
        <v>0</v>
      </c>
      <c r="AS71" s="52">
        <v>0</v>
      </c>
      <c r="AT71" s="148">
        <f>IF(AM71&lt;3,10,0)</f>
        <v>10</v>
      </c>
      <c r="AU71" s="149"/>
      <c r="AV71" s="152">
        <f>IF(AM71=1,AN71,IF(AM71=2,AP71,AR71))</f>
        <v>0</v>
      </c>
      <c r="AW71" s="153"/>
      <c r="AX71" s="153"/>
      <c r="AY71" s="153"/>
      <c r="AZ71" s="153"/>
      <c r="BA71" s="153"/>
      <c r="BB71" s="153"/>
      <c r="BC71" s="153"/>
      <c r="BD71" s="154"/>
      <c r="BE71" s="158">
        <f>IF(AM71=1,AO71,IF(AM71=2,AQ71,AS71))</f>
        <v>0</v>
      </c>
      <c r="BF71" s="159"/>
      <c r="BG71" s="162">
        <f>AV71+BE71</f>
        <v>0</v>
      </c>
      <c r="BH71" s="163"/>
      <c r="BI71" s="163"/>
      <c r="BJ71" s="163"/>
      <c r="BK71" s="163"/>
      <c r="BL71" s="163"/>
      <c r="BM71" s="163"/>
      <c r="BN71" s="163"/>
      <c r="BO71" s="163"/>
      <c r="BP71" s="164"/>
      <c r="BQ71" s="49"/>
    </row>
    <row r="72" spans="1:69" ht="13.5" customHeight="1" x14ac:dyDescent="0.15">
      <c r="A72" s="198"/>
      <c r="B72" s="199"/>
      <c r="C72" s="200"/>
      <c r="D72" s="200"/>
      <c r="E72" s="201"/>
      <c r="F72" s="66"/>
      <c r="G72" s="199"/>
      <c r="H72" s="200"/>
      <c r="I72" s="200"/>
      <c r="J72" s="200"/>
      <c r="K72" s="200"/>
      <c r="L72" s="200"/>
      <c r="M72" s="200"/>
      <c r="N72" s="200"/>
      <c r="O72" s="200"/>
      <c r="P72" s="200"/>
      <c r="Q72" s="201"/>
      <c r="R72" s="202"/>
      <c r="S72" s="203"/>
      <c r="T72" s="204"/>
      <c r="U72" s="205"/>
      <c r="V72" s="206"/>
      <c r="W72" s="207"/>
      <c r="X72" s="171"/>
      <c r="Y72" s="172"/>
      <c r="Z72" s="172"/>
      <c r="AA72" s="172"/>
      <c r="AB72" s="172"/>
      <c r="AC72" s="172"/>
      <c r="AD72" s="172"/>
      <c r="AE72" s="172"/>
      <c r="AF72" s="317"/>
      <c r="AG72" s="314"/>
      <c r="AH72" s="314"/>
      <c r="AI72" s="314"/>
      <c r="AJ72" s="314"/>
      <c r="AK72" s="314"/>
      <c r="AL72" s="315"/>
      <c r="AM72" s="50"/>
      <c r="AN72" s="50"/>
      <c r="AO72" s="50"/>
      <c r="AP72" s="50"/>
      <c r="AQ72" s="50"/>
      <c r="AR72" s="50"/>
      <c r="AS72" s="52"/>
      <c r="AT72" s="174"/>
      <c r="AU72" s="175"/>
      <c r="AV72" s="176"/>
      <c r="AW72" s="177"/>
      <c r="AX72" s="177"/>
      <c r="AY72" s="177"/>
      <c r="AZ72" s="177"/>
      <c r="BA72" s="177"/>
      <c r="BB72" s="177"/>
      <c r="BC72" s="177"/>
      <c r="BD72" s="178"/>
      <c r="BE72" s="179"/>
      <c r="BF72" s="180"/>
      <c r="BG72" s="181"/>
      <c r="BH72" s="182"/>
      <c r="BI72" s="182"/>
      <c r="BJ72" s="182"/>
      <c r="BK72" s="182"/>
      <c r="BL72" s="182"/>
      <c r="BM72" s="182"/>
      <c r="BN72" s="182"/>
      <c r="BO72" s="182"/>
      <c r="BP72" s="183"/>
      <c r="BQ72" s="49"/>
    </row>
    <row r="73" spans="1:69" ht="13.5" customHeight="1" x14ac:dyDescent="0.15">
      <c r="A73" s="184"/>
      <c r="B73" s="186"/>
      <c r="C73" s="187"/>
      <c r="D73" s="187"/>
      <c r="E73" s="188"/>
      <c r="F73" s="65"/>
      <c r="G73" s="186"/>
      <c r="H73" s="187"/>
      <c r="I73" s="187"/>
      <c r="J73" s="187"/>
      <c r="K73" s="187"/>
      <c r="L73" s="187"/>
      <c r="M73" s="187"/>
      <c r="N73" s="187"/>
      <c r="O73" s="187"/>
      <c r="P73" s="187"/>
      <c r="Q73" s="188"/>
      <c r="R73" s="192"/>
      <c r="S73" s="193"/>
      <c r="T73" s="196"/>
      <c r="U73" s="136"/>
      <c r="V73" s="137"/>
      <c r="W73" s="138"/>
      <c r="X73" s="142"/>
      <c r="Y73" s="143"/>
      <c r="Z73" s="143"/>
      <c r="AA73" s="143"/>
      <c r="AB73" s="143"/>
      <c r="AC73" s="143"/>
      <c r="AD73" s="143"/>
      <c r="AE73" s="143"/>
      <c r="AF73" s="316">
        <v>10</v>
      </c>
      <c r="AG73" s="311"/>
      <c r="AH73" s="311"/>
      <c r="AI73" s="311"/>
      <c r="AJ73" s="311"/>
      <c r="AK73" s="311"/>
      <c r="AL73" s="312"/>
      <c r="AM73" s="50">
        <f t="shared" ref="AM73" si="28">IF(ISBLANK(AF73),1,IF(AF73=10,1,IF(AF73="内税",2,IF(AF73=0,3))))</f>
        <v>1</v>
      </c>
      <c r="AN73" s="50">
        <f>IF(AM73=1,X73,0)</f>
        <v>0</v>
      </c>
      <c r="AO73" s="50">
        <f>IF(AM73=1,INT(X73*0.1),0)</f>
        <v>0</v>
      </c>
      <c r="AP73" s="50">
        <f>IF(AM73=2,ROUNDUP(X73/1.1,0),0)</f>
        <v>0</v>
      </c>
      <c r="AQ73" s="50">
        <f>IF(AM73=2,X73-AP73,0)</f>
        <v>0</v>
      </c>
      <c r="AR73" s="50">
        <f>IF(AM73=3,X73,0)</f>
        <v>0</v>
      </c>
      <c r="AS73" s="52">
        <v>0</v>
      </c>
      <c r="AT73" s="148">
        <f>IF(AM73&lt;3,10,0)</f>
        <v>10</v>
      </c>
      <c r="AU73" s="149"/>
      <c r="AV73" s="152">
        <f>IF(AM73=1,AN73,IF(AM73=2,AP73,AR73))</f>
        <v>0</v>
      </c>
      <c r="AW73" s="153"/>
      <c r="AX73" s="153"/>
      <c r="AY73" s="153"/>
      <c r="AZ73" s="153"/>
      <c r="BA73" s="153"/>
      <c r="BB73" s="153"/>
      <c r="BC73" s="153"/>
      <c r="BD73" s="154"/>
      <c r="BE73" s="158">
        <f>IF(AM73=1,AO73,IF(AM73=2,AQ73,AS73))</f>
        <v>0</v>
      </c>
      <c r="BF73" s="159"/>
      <c r="BG73" s="162">
        <f>AV73+BE73</f>
        <v>0</v>
      </c>
      <c r="BH73" s="163"/>
      <c r="BI73" s="163"/>
      <c r="BJ73" s="163"/>
      <c r="BK73" s="163"/>
      <c r="BL73" s="163"/>
      <c r="BM73" s="163"/>
      <c r="BN73" s="163"/>
      <c r="BO73" s="163"/>
      <c r="BP73" s="164"/>
      <c r="BQ73" s="49"/>
    </row>
    <row r="74" spans="1:69" ht="13.5" customHeight="1" x14ac:dyDescent="0.15">
      <c r="A74" s="198"/>
      <c r="B74" s="199"/>
      <c r="C74" s="200"/>
      <c r="D74" s="200"/>
      <c r="E74" s="201"/>
      <c r="F74" s="66"/>
      <c r="G74" s="199"/>
      <c r="H74" s="200"/>
      <c r="I74" s="200"/>
      <c r="J74" s="200"/>
      <c r="K74" s="200"/>
      <c r="L74" s="200"/>
      <c r="M74" s="200"/>
      <c r="N74" s="200"/>
      <c r="O74" s="200"/>
      <c r="P74" s="200"/>
      <c r="Q74" s="201"/>
      <c r="R74" s="202"/>
      <c r="S74" s="203"/>
      <c r="T74" s="204"/>
      <c r="U74" s="205"/>
      <c r="V74" s="206"/>
      <c r="W74" s="207"/>
      <c r="X74" s="171"/>
      <c r="Y74" s="172"/>
      <c r="Z74" s="172"/>
      <c r="AA74" s="172"/>
      <c r="AB74" s="172"/>
      <c r="AC74" s="172"/>
      <c r="AD74" s="172"/>
      <c r="AE74" s="172"/>
      <c r="AF74" s="317"/>
      <c r="AG74" s="314"/>
      <c r="AH74" s="314"/>
      <c r="AI74" s="314"/>
      <c r="AJ74" s="314"/>
      <c r="AK74" s="314"/>
      <c r="AL74" s="315"/>
      <c r="AM74" s="50"/>
      <c r="AN74" s="50"/>
      <c r="AO74" s="50"/>
      <c r="AP74" s="50"/>
      <c r="AQ74" s="50"/>
      <c r="AR74" s="50"/>
      <c r="AS74" s="52"/>
      <c r="AT74" s="174"/>
      <c r="AU74" s="175"/>
      <c r="AV74" s="176"/>
      <c r="AW74" s="177"/>
      <c r="AX74" s="177"/>
      <c r="AY74" s="177"/>
      <c r="AZ74" s="177"/>
      <c r="BA74" s="177"/>
      <c r="BB74" s="177"/>
      <c r="BC74" s="177"/>
      <c r="BD74" s="178"/>
      <c r="BE74" s="179"/>
      <c r="BF74" s="180"/>
      <c r="BG74" s="181"/>
      <c r="BH74" s="182"/>
      <c r="BI74" s="182"/>
      <c r="BJ74" s="182"/>
      <c r="BK74" s="182"/>
      <c r="BL74" s="182"/>
      <c r="BM74" s="182"/>
      <c r="BN74" s="182"/>
      <c r="BO74" s="182"/>
      <c r="BP74" s="183"/>
      <c r="BQ74" s="49"/>
    </row>
    <row r="75" spans="1:69" ht="13.5" customHeight="1" x14ac:dyDescent="0.15">
      <c r="A75" s="184"/>
      <c r="B75" s="186"/>
      <c r="C75" s="187"/>
      <c r="D75" s="187"/>
      <c r="E75" s="188"/>
      <c r="F75" s="65"/>
      <c r="G75" s="186"/>
      <c r="H75" s="187"/>
      <c r="I75" s="187"/>
      <c r="J75" s="187"/>
      <c r="K75" s="187"/>
      <c r="L75" s="187"/>
      <c r="M75" s="187"/>
      <c r="N75" s="187"/>
      <c r="O75" s="187"/>
      <c r="P75" s="187"/>
      <c r="Q75" s="188"/>
      <c r="R75" s="192"/>
      <c r="S75" s="193"/>
      <c r="T75" s="196"/>
      <c r="U75" s="136"/>
      <c r="V75" s="137"/>
      <c r="W75" s="138"/>
      <c r="X75" s="142"/>
      <c r="Y75" s="143"/>
      <c r="Z75" s="143"/>
      <c r="AA75" s="143"/>
      <c r="AB75" s="143"/>
      <c r="AC75" s="143"/>
      <c r="AD75" s="143"/>
      <c r="AE75" s="143"/>
      <c r="AF75" s="316">
        <v>10</v>
      </c>
      <c r="AG75" s="311"/>
      <c r="AH75" s="311"/>
      <c r="AI75" s="311"/>
      <c r="AJ75" s="311"/>
      <c r="AK75" s="311"/>
      <c r="AL75" s="312"/>
      <c r="AM75" s="50">
        <f t="shared" ref="AM75" si="29">IF(ISBLANK(AF75),1,IF(AF75=10,1,IF(AF75="内税",2,IF(AF75=0,3))))</f>
        <v>1</v>
      </c>
      <c r="AN75" s="50">
        <f>IF(AM75=1,X75,0)</f>
        <v>0</v>
      </c>
      <c r="AO75" s="50">
        <f>IF(AM75=1,INT(X75*0.1),0)</f>
        <v>0</v>
      </c>
      <c r="AP75" s="50">
        <f>IF(AM75=2,ROUNDUP(X75/1.1,0),0)</f>
        <v>0</v>
      </c>
      <c r="AQ75" s="50">
        <f>IF(AM75=2,X75-AP75,0)</f>
        <v>0</v>
      </c>
      <c r="AR75" s="50">
        <f>IF(AM75=3,X75,0)</f>
        <v>0</v>
      </c>
      <c r="AS75" s="52">
        <v>0</v>
      </c>
      <c r="AT75" s="148">
        <f>IF(AM75&lt;3,10,0)</f>
        <v>10</v>
      </c>
      <c r="AU75" s="149"/>
      <c r="AV75" s="152">
        <f>IF(AM75=1,AN75,IF(AM75=2,AP75,AR75))</f>
        <v>0</v>
      </c>
      <c r="AW75" s="153"/>
      <c r="AX75" s="153"/>
      <c r="AY75" s="153"/>
      <c r="AZ75" s="153"/>
      <c r="BA75" s="153"/>
      <c r="BB75" s="153"/>
      <c r="BC75" s="153"/>
      <c r="BD75" s="154"/>
      <c r="BE75" s="158">
        <f>IF(AM75=1,AO75,IF(AM75=2,AQ75,AS75))</f>
        <v>0</v>
      </c>
      <c r="BF75" s="159"/>
      <c r="BG75" s="162">
        <f>AV75+BE75</f>
        <v>0</v>
      </c>
      <c r="BH75" s="163"/>
      <c r="BI75" s="163"/>
      <c r="BJ75" s="163"/>
      <c r="BK75" s="163"/>
      <c r="BL75" s="163"/>
      <c r="BM75" s="163"/>
      <c r="BN75" s="163"/>
      <c r="BO75" s="163"/>
      <c r="BP75" s="164"/>
      <c r="BQ75" s="49"/>
    </row>
    <row r="76" spans="1:69" ht="13.5" customHeight="1" x14ac:dyDescent="0.15">
      <c r="A76" s="198"/>
      <c r="B76" s="199"/>
      <c r="C76" s="200"/>
      <c r="D76" s="200"/>
      <c r="E76" s="201"/>
      <c r="F76" s="66"/>
      <c r="G76" s="199"/>
      <c r="H76" s="200"/>
      <c r="I76" s="200"/>
      <c r="J76" s="200"/>
      <c r="K76" s="200"/>
      <c r="L76" s="200"/>
      <c r="M76" s="200"/>
      <c r="N76" s="200"/>
      <c r="O76" s="200"/>
      <c r="P76" s="200"/>
      <c r="Q76" s="201"/>
      <c r="R76" s="202"/>
      <c r="S76" s="203"/>
      <c r="T76" s="204"/>
      <c r="U76" s="205"/>
      <c r="V76" s="206"/>
      <c r="W76" s="207"/>
      <c r="X76" s="171"/>
      <c r="Y76" s="172"/>
      <c r="Z76" s="172"/>
      <c r="AA76" s="172"/>
      <c r="AB76" s="172"/>
      <c r="AC76" s="172"/>
      <c r="AD76" s="172"/>
      <c r="AE76" s="172"/>
      <c r="AF76" s="317"/>
      <c r="AG76" s="314"/>
      <c r="AH76" s="314"/>
      <c r="AI76" s="314"/>
      <c r="AJ76" s="314"/>
      <c r="AK76" s="314"/>
      <c r="AL76" s="315"/>
      <c r="AM76" s="50"/>
      <c r="AN76" s="50"/>
      <c r="AO76" s="50"/>
      <c r="AP76" s="50"/>
      <c r="AQ76" s="50"/>
      <c r="AR76" s="50"/>
      <c r="AS76" s="52"/>
      <c r="AT76" s="174"/>
      <c r="AU76" s="175"/>
      <c r="AV76" s="176"/>
      <c r="AW76" s="177"/>
      <c r="AX76" s="177"/>
      <c r="AY76" s="177"/>
      <c r="AZ76" s="177"/>
      <c r="BA76" s="177"/>
      <c r="BB76" s="177"/>
      <c r="BC76" s="177"/>
      <c r="BD76" s="178"/>
      <c r="BE76" s="179"/>
      <c r="BF76" s="180"/>
      <c r="BG76" s="181"/>
      <c r="BH76" s="182"/>
      <c r="BI76" s="182"/>
      <c r="BJ76" s="182"/>
      <c r="BK76" s="182"/>
      <c r="BL76" s="182"/>
      <c r="BM76" s="182"/>
      <c r="BN76" s="182"/>
      <c r="BO76" s="182"/>
      <c r="BP76" s="183"/>
      <c r="BQ76" s="49"/>
    </row>
    <row r="77" spans="1:69" ht="13.5" customHeight="1" x14ac:dyDescent="0.15">
      <c r="A77" s="184"/>
      <c r="B77" s="186"/>
      <c r="C77" s="187"/>
      <c r="D77" s="187"/>
      <c r="E77" s="188"/>
      <c r="F77" s="65"/>
      <c r="G77" s="186"/>
      <c r="H77" s="187"/>
      <c r="I77" s="187"/>
      <c r="J77" s="187"/>
      <c r="K77" s="187"/>
      <c r="L77" s="187"/>
      <c r="M77" s="187"/>
      <c r="N77" s="187"/>
      <c r="O77" s="187"/>
      <c r="P77" s="187"/>
      <c r="Q77" s="188"/>
      <c r="R77" s="192"/>
      <c r="S77" s="193"/>
      <c r="T77" s="196"/>
      <c r="U77" s="136"/>
      <c r="V77" s="137"/>
      <c r="W77" s="138"/>
      <c r="X77" s="142"/>
      <c r="Y77" s="143"/>
      <c r="Z77" s="143"/>
      <c r="AA77" s="143"/>
      <c r="AB77" s="143"/>
      <c r="AC77" s="143"/>
      <c r="AD77" s="143"/>
      <c r="AE77" s="143"/>
      <c r="AF77" s="316">
        <v>10</v>
      </c>
      <c r="AG77" s="311"/>
      <c r="AH77" s="311"/>
      <c r="AI77" s="311"/>
      <c r="AJ77" s="311"/>
      <c r="AK77" s="311"/>
      <c r="AL77" s="312"/>
      <c r="AM77" s="50">
        <f t="shared" ref="AM77" si="30">IF(ISBLANK(AF77),1,IF(AF77=10,1,IF(AF77="内税",2,IF(AF77=0,3))))</f>
        <v>1</v>
      </c>
      <c r="AN77" s="50">
        <f>IF(AM77=1,X77,0)</f>
        <v>0</v>
      </c>
      <c r="AO77" s="50">
        <f>IF(AM77=1,INT(X77*0.1),0)</f>
        <v>0</v>
      </c>
      <c r="AP77" s="50">
        <f>IF(AM77=2,ROUNDUP(X77/1.1,0),0)</f>
        <v>0</v>
      </c>
      <c r="AQ77" s="50">
        <f>IF(AM77=2,X77-AP77,0)</f>
        <v>0</v>
      </c>
      <c r="AR77" s="50">
        <f>IF(AM77=3,X77,0)</f>
        <v>0</v>
      </c>
      <c r="AS77" s="52">
        <v>0</v>
      </c>
      <c r="AT77" s="148">
        <f>IF(AM77&lt;3,10,0)</f>
        <v>10</v>
      </c>
      <c r="AU77" s="149"/>
      <c r="AV77" s="152">
        <f>IF(AM77=1,AN77,IF(AM77=2,AP77,AR77))</f>
        <v>0</v>
      </c>
      <c r="AW77" s="153"/>
      <c r="AX77" s="153"/>
      <c r="AY77" s="153"/>
      <c r="AZ77" s="153"/>
      <c r="BA77" s="153"/>
      <c r="BB77" s="153"/>
      <c r="BC77" s="153"/>
      <c r="BD77" s="154"/>
      <c r="BE77" s="158">
        <f>IF(AM77=1,AO77,IF(AM77=2,AQ77,AS77))</f>
        <v>0</v>
      </c>
      <c r="BF77" s="159"/>
      <c r="BG77" s="162">
        <f>AV77+BE77</f>
        <v>0</v>
      </c>
      <c r="BH77" s="163"/>
      <c r="BI77" s="163"/>
      <c r="BJ77" s="163"/>
      <c r="BK77" s="163"/>
      <c r="BL77" s="163"/>
      <c r="BM77" s="163"/>
      <c r="BN77" s="163"/>
      <c r="BO77" s="163"/>
      <c r="BP77" s="164"/>
      <c r="BQ77" s="49"/>
    </row>
    <row r="78" spans="1:69" ht="13.5" customHeight="1" x14ac:dyDescent="0.15">
      <c r="A78" s="198"/>
      <c r="B78" s="199"/>
      <c r="C78" s="200"/>
      <c r="D78" s="200"/>
      <c r="E78" s="201"/>
      <c r="F78" s="66"/>
      <c r="G78" s="199"/>
      <c r="H78" s="200"/>
      <c r="I78" s="200"/>
      <c r="J78" s="200"/>
      <c r="K78" s="200"/>
      <c r="L78" s="200"/>
      <c r="M78" s="200"/>
      <c r="N78" s="200"/>
      <c r="O78" s="200"/>
      <c r="P78" s="200"/>
      <c r="Q78" s="201"/>
      <c r="R78" s="202"/>
      <c r="S78" s="203"/>
      <c r="T78" s="204"/>
      <c r="U78" s="205"/>
      <c r="V78" s="206"/>
      <c r="W78" s="207"/>
      <c r="X78" s="171"/>
      <c r="Y78" s="172"/>
      <c r="Z78" s="172"/>
      <c r="AA78" s="172"/>
      <c r="AB78" s="172"/>
      <c r="AC78" s="172"/>
      <c r="AD78" s="172"/>
      <c r="AE78" s="172"/>
      <c r="AF78" s="317"/>
      <c r="AG78" s="314"/>
      <c r="AH78" s="314"/>
      <c r="AI78" s="314"/>
      <c r="AJ78" s="314"/>
      <c r="AK78" s="314"/>
      <c r="AL78" s="315"/>
      <c r="AM78" s="50"/>
      <c r="AN78" s="50"/>
      <c r="AO78" s="50"/>
      <c r="AP78" s="50"/>
      <c r="AQ78" s="50"/>
      <c r="AR78" s="50"/>
      <c r="AS78" s="52"/>
      <c r="AT78" s="174"/>
      <c r="AU78" s="175"/>
      <c r="AV78" s="176"/>
      <c r="AW78" s="177"/>
      <c r="AX78" s="177"/>
      <c r="AY78" s="177"/>
      <c r="AZ78" s="177"/>
      <c r="BA78" s="177"/>
      <c r="BB78" s="177"/>
      <c r="BC78" s="177"/>
      <c r="BD78" s="178"/>
      <c r="BE78" s="179"/>
      <c r="BF78" s="180"/>
      <c r="BG78" s="181"/>
      <c r="BH78" s="182"/>
      <c r="BI78" s="182"/>
      <c r="BJ78" s="182"/>
      <c r="BK78" s="182"/>
      <c r="BL78" s="182"/>
      <c r="BM78" s="182"/>
      <c r="BN78" s="182"/>
      <c r="BO78" s="182"/>
      <c r="BP78" s="183"/>
      <c r="BQ78" s="49"/>
    </row>
    <row r="79" spans="1:69" ht="13.5" customHeight="1" x14ac:dyDescent="0.15">
      <c r="A79" s="184"/>
      <c r="B79" s="186"/>
      <c r="C79" s="187"/>
      <c r="D79" s="187"/>
      <c r="E79" s="188"/>
      <c r="F79" s="65"/>
      <c r="G79" s="186"/>
      <c r="H79" s="187"/>
      <c r="I79" s="187"/>
      <c r="J79" s="187"/>
      <c r="K79" s="187"/>
      <c r="L79" s="187"/>
      <c r="M79" s="187"/>
      <c r="N79" s="187"/>
      <c r="O79" s="187"/>
      <c r="P79" s="187"/>
      <c r="Q79" s="188"/>
      <c r="R79" s="192"/>
      <c r="S79" s="193"/>
      <c r="T79" s="196"/>
      <c r="U79" s="136"/>
      <c r="V79" s="137"/>
      <c r="W79" s="138"/>
      <c r="X79" s="142"/>
      <c r="Y79" s="143"/>
      <c r="Z79" s="143"/>
      <c r="AA79" s="143"/>
      <c r="AB79" s="143"/>
      <c r="AC79" s="143"/>
      <c r="AD79" s="143"/>
      <c r="AE79" s="143"/>
      <c r="AF79" s="316">
        <v>10</v>
      </c>
      <c r="AG79" s="311"/>
      <c r="AH79" s="311"/>
      <c r="AI79" s="311"/>
      <c r="AJ79" s="311"/>
      <c r="AK79" s="311"/>
      <c r="AL79" s="312"/>
      <c r="AM79" s="50">
        <f t="shared" ref="AM79" si="31">IF(ISBLANK(AF79),1,IF(AF79=10,1,IF(AF79="内税",2,IF(AF79=0,3))))</f>
        <v>1</v>
      </c>
      <c r="AN79" s="50">
        <f>IF(AM79=1,X79,0)</f>
        <v>0</v>
      </c>
      <c r="AO79" s="50">
        <f>IF(AM79=1,INT(X79*0.1),0)</f>
        <v>0</v>
      </c>
      <c r="AP79" s="50">
        <f>IF(AM79=2,ROUNDUP(X79/1.1,0),0)</f>
        <v>0</v>
      </c>
      <c r="AQ79" s="50">
        <f>IF(AM79=2,X79-AP79,0)</f>
        <v>0</v>
      </c>
      <c r="AR79" s="50">
        <f>IF(AM79=3,X79,0)</f>
        <v>0</v>
      </c>
      <c r="AS79" s="52">
        <v>0</v>
      </c>
      <c r="AT79" s="148">
        <f>IF(AM79&lt;3,10,0)</f>
        <v>10</v>
      </c>
      <c r="AU79" s="149"/>
      <c r="AV79" s="152">
        <f>IF(AM79=1,AN79,IF(AM79=2,AP79,AR79))</f>
        <v>0</v>
      </c>
      <c r="AW79" s="153"/>
      <c r="AX79" s="153"/>
      <c r="AY79" s="153"/>
      <c r="AZ79" s="153"/>
      <c r="BA79" s="153"/>
      <c r="BB79" s="153"/>
      <c r="BC79" s="153"/>
      <c r="BD79" s="154"/>
      <c r="BE79" s="158">
        <f>IF(AM79=1,AO79,IF(AM79=2,AQ79,AS79))</f>
        <v>0</v>
      </c>
      <c r="BF79" s="159"/>
      <c r="BG79" s="162">
        <f>AV79+BE79</f>
        <v>0</v>
      </c>
      <c r="BH79" s="163"/>
      <c r="BI79" s="163"/>
      <c r="BJ79" s="163"/>
      <c r="BK79" s="163"/>
      <c r="BL79" s="163"/>
      <c r="BM79" s="163"/>
      <c r="BN79" s="163"/>
      <c r="BO79" s="163"/>
      <c r="BP79" s="164"/>
      <c r="BQ79" s="49"/>
    </row>
    <row r="80" spans="1:69" ht="13.5" customHeight="1" thickBot="1" x14ac:dyDescent="0.2">
      <c r="A80" s="361"/>
      <c r="B80" s="362"/>
      <c r="C80" s="363"/>
      <c r="D80" s="363"/>
      <c r="E80" s="364"/>
      <c r="F80" s="103"/>
      <c r="G80" s="362"/>
      <c r="H80" s="363"/>
      <c r="I80" s="363"/>
      <c r="J80" s="363"/>
      <c r="K80" s="363"/>
      <c r="L80" s="363"/>
      <c r="M80" s="363"/>
      <c r="N80" s="363"/>
      <c r="O80" s="363"/>
      <c r="P80" s="363"/>
      <c r="Q80" s="364"/>
      <c r="R80" s="365"/>
      <c r="S80" s="366"/>
      <c r="T80" s="367"/>
      <c r="U80" s="368"/>
      <c r="V80" s="369"/>
      <c r="W80" s="370"/>
      <c r="X80" s="145"/>
      <c r="Y80" s="146"/>
      <c r="Z80" s="146"/>
      <c r="AA80" s="146"/>
      <c r="AB80" s="146"/>
      <c r="AC80" s="146"/>
      <c r="AD80" s="146"/>
      <c r="AE80" s="146"/>
      <c r="AF80" s="337"/>
      <c r="AG80" s="338"/>
      <c r="AH80" s="338"/>
      <c r="AI80" s="338"/>
      <c r="AJ80" s="338"/>
      <c r="AK80" s="338"/>
      <c r="AL80" s="339"/>
      <c r="AM80" s="50"/>
      <c r="AN80" s="73"/>
      <c r="AO80" s="73"/>
      <c r="AP80" s="73"/>
      <c r="AQ80" s="73"/>
      <c r="AR80" s="73"/>
      <c r="AS80" s="74"/>
      <c r="AT80" s="150"/>
      <c r="AU80" s="151"/>
      <c r="AV80" s="155"/>
      <c r="AW80" s="156"/>
      <c r="AX80" s="156"/>
      <c r="AY80" s="156"/>
      <c r="AZ80" s="156"/>
      <c r="BA80" s="156"/>
      <c r="BB80" s="156"/>
      <c r="BC80" s="156"/>
      <c r="BD80" s="157"/>
      <c r="BE80" s="160"/>
      <c r="BF80" s="161"/>
      <c r="BG80" s="165"/>
      <c r="BH80" s="166"/>
      <c r="BI80" s="166"/>
      <c r="BJ80" s="166"/>
      <c r="BK80" s="166"/>
      <c r="BL80" s="166"/>
      <c r="BM80" s="166"/>
      <c r="BN80" s="166"/>
      <c r="BO80" s="166"/>
      <c r="BP80" s="167"/>
      <c r="BQ80" s="49"/>
    </row>
    <row r="81" spans="1:69" ht="27" customHeight="1" thickBot="1" x14ac:dyDescent="0.2">
      <c r="A81" s="318" t="s">
        <v>72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20"/>
      <c r="X81" s="125"/>
      <c r="Y81" s="126"/>
      <c r="Z81" s="126"/>
      <c r="AA81" s="126"/>
      <c r="AB81" s="126"/>
      <c r="AC81" s="126"/>
      <c r="AD81" s="126"/>
      <c r="AE81" s="126"/>
      <c r="AF81" s="322" t="s">
        <v>73</v>
      </c>
      <c r="AG81" s="323"/>
      <c r="AH81" s="323"/>
      <c r="AI81" s="323"/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323"/>
      <c r="AU81" s="324"/>
      <c r="AV81" s="129">
        <f>SUM(AV57:AV80)</f>
        <v>0</v>
      </c>
      <c r="AW81" s="130"/>
      <c r="AX81" s="130"/>
      <c r="AY81" s="130"/>
      <c r="AZ81" s="130"/>
      <c r="BA81" s="130"/>
      <c r="BB81" s="130"/>
      <c r="BC81" s="130"/>
      <c r="BD81" s="131"/>
      <c r="BE81" s="132">
        <f>SUM(BE57:BF79)</f>
        <v>0</v>
      </c>
      <c r="BF81" s="132"/>
      <c r="BG81" s="133">
        <f>SUM(BG57:BP79)</f>
        <v>0</v>
      </c>
      <c r="BH81" s="134"/>
      <c r="BI81" s="134"/>
      <c r="BJ81" s="134"/>
      <c r="BK81" s="134"/>
      <c r="BL81" s="134"/>
      <c r="BM81" s="134"/>
      <c r="BN81" s="134"/>
      <c r="BO81" s="134"/>
      <c r="BP81" s="135"/>
      <c r="BQ81" s="57"/>
    </row>
    <row r="82" spans="1:69" ht="27" customHeight="1" thickBot="1" x14ac:dyDescent="0.2">
      <c r="A82" s="75"/>
      <c r="B82" s="75"/>
      <c r="C82" s="75"/>
      <c r="D82" s="75"/>
      <c r="E82" s="75"/>
      <c r="F82" s="75"/>
      <c r="G82" s="114" t="s">
        <v>67</v>
      </c>
      <c r="H82" s="115"/>
      <c r="I82" s="116"/>
      <c r="J82" s="117" t="s">
        <v>65</v>
      </c>
      <c r="K82" s="117"/>
      <c r="L82" s="117"/>
      <c r="M82" s="117"/>
      <c r="N82" s="117"/>
      <c r="O82" s="117"/>
      <c r="P82" s="118">
        <f>SUM(AN57:AN79)+SUM(AP57:AP79)</f>
        <v>0</v>
      </c>
      <c r="Q82" s="118"/>
      <c r="R82" s="118"/>
      <c r="S82" s="118"/>
      <c r="T82" s="117" t="s">
        <v>66</v>
      </c>
      <c r="U82" s="117"/>
      <c r="V82" s="117"/>
      <c r="W82" s="118">
        <f>SUM(AO57:AO79)+SUM(AQ57:AQ79)</f>
        <v>0</v>
      </c>
      <c r="X82" s="118"/>
      <c r="Y82" s="118"/>
      <c r="Z82" s="118"/>
      <c r="AA82" s="118"/>
      <c r="AB82" s="118"/>
      <c r="AC82" s="118"/>
      <c r="AD82" s="119"/>
      <c r="AE82" s="328" t="s">
        <v>61</v>
      </c>
      <c r="AF82" s="329"/>
      <c r="AG82" s="329"/>
      <c r="AH82" s="329"/>
      <c r="AI82" s="329"/>
      <c r="AJ82" s="329"/>
      <c r="AK82" s="330"/>
      <c r="AL82" s="325" t="s">
        <v>65</v>
      </c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7"/>
      <c r="BA82" s="331">
        <f>SUM(AR57:AR79)</f>
        <v>0</v>
      </c>
      <c r="BB82" s="118"/>
      <c r="BC82" s="118"/>
      <c r="BD82" s="118"/>
      <c r="BE82" s="118"/>
      <c r="BF82" s="168" t="s">
        <v>60</v>
      </c>
      <c r="BG82" s="168"/>
      <c r="BH82" s="168"/>
      <c r="BI82" s="169">
        <f>SUM(AS57:AS79)</f>
        <v>0</v>
      </c>
      <c r="BJ82" s="169"/>
      <c r="BK82" s="169"/>
      <c r="BL82" s="169"/>
      <c r="BM82" s="169"/>
      <c r="BN82" s="169"/>
      <c r="BO82" s="169"/>
      <c r="BP82" s="170"/>
      <c r="BQ82" s="9"/>
    </row>
    <row r="83" spans="1:69" ht="9.75" customHeight="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</row>
    <row r="84" spans="1:69" ht="30" customHeight="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04" t="s">
        <v>34</v>
      </c>
      <c r="AB84" s="105"/>
      <c r="AC84" s="105"/>
      <c r="AD84" s="105"/>
      <c r="AE84" s="105"/>
      <c r="AF84" s="105"/>
      <c r="AG84" s="105"/>
      <c r="AH84" s="105"/>
      <c r="AI84" s="106"/>
      <c r="AJ84" s="104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6"/>
      <c r="AV84" s="64"/>
      <c r="AW84" s="58"/>
      <c r="AX84" s="59"/>
      <c r="AY84" s="60"/>
      <c r="AZ84" s="61"/>
      <c r="BA84" s="62"/>
      <c r="BB84" s="60"/>
      <c r="BC84" s="63"/>
      <c r="BD84" s="9"/>
      <c r="BE84" s="9"/>
      <c r="BF84" s="19" t="s">
        <v>22</v>
      </c>
      <c r="BG84" s="20"/>
      <c r="BH84" s="110" t="s">
        <v>23</v>
      </c>
      <c r="BI84" s="111"/>
      <c r="BJ84" s="21"/>
      <c r="BK84" s="21"/>
      <c r="BL84" s="21"/>
      <c r="BM84" s="22"/>
      <c r="BN84" s="110" t="s">
        <v>27</v>
      </c>
      <c r="BO84" s="111"/>
      <c r="BP84" s="112"/>
      <c r="BQ84" s="113"/>
    </row>
    <row r="87" spans="1:69" ht="13.5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306" t="s">
        <v>38</v>
      </c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>
        <f>IF(AM100=1,INT(X100*0.1),IF(AM100=2,X100-AV100,0))</f>
        <v>0</v>
      </c>
      <c r="BC87" s="9"/>
      <c r="BD87" s="9"/>
      <c r="BE87" s="9"/>
      <c r="BF87" s="308" t="s">
        <v>49</v>
      </c>
      <c r="BG87" s="308"/>
      <c r="BH87" s="332">
        <f t="shared" ref="BH87" si="32">$BH$1</f>
        <v>0</v>
      </c>
      <c r="BI87" s="332"/>
      <c r="BJ87" s="332"/>
      <c r="BK87" s="332"/>
      <c r="BL87" s="332"/>
      <c r="BM87" s="332"/>
      <c r="BN87" s="332"/>
      <c r="BO87" s="332"/>
      <c r="BP87" s="332"/>
      <c r="BQ87" s="332"/>
    </row>
    <row r="88" spans="1:69" ht="14.25" customHeight="1" thickBot="1" x14ac:dyDescent="0.2">
      <c r="A88" s="286" t="s">
        <v>0</v>
      </c>
      <c r="B88" s="286"/>
      <c r="C88" s="10"/>
      <c r="D88" s="288" t="s">
        <v>30</v>
      </c>
      <c r="E88" s="288"/>
      <c r="F88" s="288"/>
      <c r="G88" s="290" t="s">
        <v>1</v>
      </c>
      <c r="H88" s="9"/>
      <c r="I88" s="9"/>
      <c r="J88" s="9"/>
      <c r="K88" s="9"/>
      <c r="L88" s="9"/>
      <c r="M88" s="9"/>
      <c r="N88" s="9"/>
      <c r="O88" s="9"/>
      <c r="P88" s="9"/>
      <c r="Q88" s="11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12"/>
      <c r="AG88" s="12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333">
        <f t="shared" ref="AX88" si="33">$AX$2</f>
        <v>0</v>
      </c>
      <c r="AY88" s="333"/>
      <c r="AZ88" s="333"/>
      <c r="BA88" s="333"/>
      <c r="BB88" s="333"/>
      <c r="BC88" s="333"/>
      <c r="BD88" s="333"/>
      <c r="BE88" s="333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</row>
    <row r="89" spans="1:69" ht="14.25" customHeight="1" thickTop="1" x14ac:dyDescent="0.15">
      <c r="A89" s="287"/>
      <c r="B89" s="287"/>
      <c r="C89" s="13"/>
      <c r="D89" s="289"/>
      <c r="E89" s="289"/>
      <c r="F89" s="289"/>
      <c r="G89" s="291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247" t="s">
        <v>31</v>
      </c>
      <c r="AT89" s="247"/>
      <c r="AU89" s="247"/>
      <c r="AV89" s="247"/>
      <c r="AW89" s="247"/>
      <c r="AX89" s="334">
        <f>$AX$3</f>
        <v>0</v>
      </c>
      <c r="AY89" s="335"/>
      <c r="AZ89" s="335"/>
      <c r="BA89" s="335"/>
      <c r="BB89" s="335"/>
      <c r="BC89" s="335"/>
      <c r="BD89" s="335"/>
      <c r="BE89" s="335"/>
      <c r="BF89" s="335"/>
      <c r="BG89" s="335"/>
      <c r="BH89" s="335"/>
      <c r="BI89" s="335"/>
      <c r="BJ89" s="335"/>
      <c r="BK89" s="335"/>
      <c r="BL89" s="335"/>
      <c r="BM89" s="335"/>
      <c r="BN89" s="335"/>
      <c r="BO89" s="335"/>
      <c r="BP89" s="336"/>
      <c r="BQ89" s="9"/>
    </row>
    <row r="90" spans="1:69" ht="12.75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340">
        <f t="shared" ref="U90" si="34">$U$4</f>
        <v>0</v>
      </c>
      <c r="V90" s="341"/>
      <c r="W90" s="342"/>
      <c r="X90" s="260" t="s">
        <v>16</v>
      </c>
      <c r="Y90" s="260"/>
      <c r="Z90" s="260"/>
      <c r="AA90" s="260"/>
      <c r="AB90" s="260"/>
      <c r="AC90" s="260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247" t="s">
        <v>32</v>
      </c>
      <c r="AT90" s="247"/>
      <c r="AU90" s="247"/>
      <c r="AV90" s="247"/>
      <c r="AW90" s="248"/>
      <c r="AX90" s="346">
        <f>$AX$4</f>
        <v>0</v>
      </c>
      <c r="AY90" s="347"/>
      <c r="AZ90" s="347"/>
      <c r="BA90" s="347"/>
      <c r="BB90" s="347"/>
      <c r="BC90" s="347"/>
      <c r="BD90" s="347"/>
      <c r="BE90" s="347"/>
      <c r="BF90" s="347"/>
      <c r="BG90" s="347"/>
      <c r="BH90" s="347"/>
      <c r="BI90" s="347"/>
      <c r="BJ90" s="347"/>
      <c r="BK90" s="347"/>
      <c r="BL90" s="347"/>
      <c r="BM90" s="347"/>
      <c r="BN90" s="347"/>
      <c r="BO90" s="347"/>
      <c r="BP90" s="348"/>
      <c r="BQ90" s="25" t="s">
        <v>26</v>
      </c>
    </row>
    <row r="91" spans="1:69" ht="9.75" customHeight="1" thickBo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4"/>
      <c r="S91" s="14"/>
      <c r="T91" s="14"/>
      <c r="U91" s="343"/>
      <c r="V91" s="344"/>
      <c r="W91" s="345"/>
      <c r="X91" s="302"/>
      <c r="Y91" s="302"/>
      <c r="Z91" s="302"/>
      <c r="AA91" s="302"/>
      <c r="AB91" s="302"/>
      <c r="AC91" s="302"/>
      <c r="AD91" s="14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247" t="s">
        <v>33</v>
      </c>
      <c r="AT91" s="247"/>
      <c r="AU91" s="247"/>
      <c r="AV91" s="247"/>
      <c r="AW91" s="247"/>
      <c r="AX91" s="349">
        <f>$AX$5</f>
        <v>0</v>
      </c>
      <c r="AY91" s="350"/>
      <c r="AZ91" s="350"/>
      <c r="BA91" s="350"/>
      <c r="BB91" s="350"/>
      <c r="BC91" s="350"/>
      <c r="BD91" s="350"/>
      <c r="BE91" s="350"/>
      <c r="BF91" s="350"/>
      <c r="BG91" s="350"/>
      <c r="BH91" s="350"/>
      <c r="BI91" s="350"/>
      <c r="BJ91" s="350"/>
      <c r="BK91" s="350"/>
      <c r="BL91" s="350"/>
      <c r="BM91" s="350"/>
      <c r="BN91" s="350"/>
      <c r="BO91" s="350"/>
      <c r="BP91" s="351"/>
      <c r="BQ91" s="25"/>
    </row>
    <row r="92" spans="1:69" ht="9.75" customHeight="1" x14ac:dyDescent="0.15">
      <c r="A92" s="273" t="s">
        <v>29</v>
      </c>
      <c r="B92" s="280" t="str">
        <f>IF(B100&lt;&gt;"",B49+1,"")</f>
        <v/>
      </c>
      <c r="C92" s="282" t="s">
        <v>74</v>
      </c>
      <c r="D92" s="284">
        <f t="shared" ref="D92" si="35">$D$6</f>
        <v>1</v>
      </c>
      <c r="E92" s="274" t="s">
        <v>2</v>
      </c>
      <c r="F92" s="275" t="s">
        <v>3</v>
      </c>
      <c r="G92" s="276"/>
      <c r="H92" s="266"/>
      <c r="I92" s="279"/>
      <c r="J92" s="264"/>
      <c r="K92" s="266"/>
      <c r="L92" s="268"/>
      <c r="M92" s="270"/>
      <c r="N92" s="266"/>
      <c r="O92" s="271" t="s">
        <v>4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247" t="s">
        <v>39</v>
      </c>
      <c r="AT92" s="247"/>
      <c r="AU92" s="247"/>
      <c r="AV92" s="247"/>
      <c r="AW92" s="248"/>
      <c r="AX92" s="349">
        <f>$AX$6</f>
        <v>0</v>
      </c>
      <c r="AY92" s="350"/>
      <c r="AZ92" s="350"/>
      <c r="BA92" s="350"/>
      <c r="BB92" s="350"/>
      <c r="BC92" s="350"/>
      <c r="BD92" s="350"/>
      <c r="BE92" s="350"/>
      <c r="BF92" s="350"/>
      <c r="BG92" s="350"/>
      <c r="BH92" s="350"/>
      <c r="BI92" s="350"/>
      <c r="BJ92" s="350"/>
      <c r="BK92" s="350"/>
      <c r="BL92" s="350"/>
      <c r="BM92" s="350"/>
      <c r="BN92" s="350"/>
      <c r="BO92" s="350"/>
      <c r="BP92" s="351"/>
      <c r="BQ92" s="9"/>
    </row>
    <row r="93" spans="1:69" ht="11.25" customHeight="1" thickBot="1" x14ac:dyDescent="0.2">
      <c r="A93" s="273"/>
      <c r="B93" s="281"/>
      <c r="C93" s="283"/>
      <c r="D93" s="285"/>
      <c r="E93" s="274"/>
      <c r="F93" s="277"/>
      <c r="G93" s="278"/>
      <c r="H93" s="267"/>
      <c r="I93" s="112"/>
      <c r="J93" s="265"/>
      <c r="K93" s="267"/>
      <c r="L93" s="269"/>
      <c r="M93" s="113"/>
      <c r="N93" s="267"/>
      <c r="O93" s="272"/>
      <c r="P93" s="15"/>
      <c r="Q93" s="9"/>
      <c r="R93" s="252" t="s">
        <v>40</v>
      </c>
      <c r="S93" s="352">
        <f t="shared" ref="S93" si="36">$S$7</f>
        <v>0</v>
      </c>
      <c r="T93" s="353"/>
      <c r="U93" s="257" t="s">
        <v>12</v>
      </c>
      <c r="V93" s="356">
        <f t="shared" ref="V93" si="37">$V$7</f>
        <v>0</v>
      </c>
      <c r="W93" s="260" t="s">
        <v>15</v>
      </c>
      <c r="X93" s="260"/>
      <c r="Y93" s="352">
        <f t="shared" ref="Y93" si="38">$Y$7</f>
        <v>0</v>
      </c>
      <c r="Z93" s="359"/>
      <c r="AA93" s="353"/>
      <c r="AB93" s="260" t="s">
        <v>17</v>
      </c>
      <c r="AC93" s="260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16" t="s">
        <v>5</v>
      </c>
      <c r="AV93" s="16"/>
      <c r="AW93" s="16"/>
      <c r="AX93" s="16"/>
      <c r="AY93" s="16"/>
      <c r="AZ93" s="16"/>
      <c r="BA93" s="16"/>
      <c r="BB93" s="16"/>
      <c r="BC93" s="16"/>
      <c r="BD93" s="16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</row>
    <row r="94" spans="1:69" ht="6.75" customHeight="1" x14ac:dyDescent="0.15">
      <c r="A94" s="9"/>
      <c r="B94" s="9"/>
      <c r="C94" s="9"/>
      <c r="D94" s="9"/>
      <c r="E94" s="9"/>
      <c r="F94" s="226" t="s">
        <v>7</v>
      </c>
      <c r="G94" s="227"/>
      <c r="H94" s="232">
        <f t="shared" ref="H94" si="39">$H$8</f>
        <v>0</v>
      </c>
      <c r="I94" s="232"/>
      <c r="J94" s="232"/>
      <c r="K94" s="232"/>
      <c r="L94" s="232"/>
      <c r="M94" s="232"/>
      <c r="N94" s="232"/>
      <c r="O94" s="233"/>
      <c r="P94" s="15"/>
      <c r="Q94" s="9"/>
      <c r="R94" s="252"/>
      <c r="S94" s="354"/>
      <c r="T94" s="355"/>
      <c r="U94" s="257"/>
      <c r="V94" s="357"/>
      <c r="W94" s="260"/>
      <c r="X94" s="260"/>
      <c r="Y94" s="354"/>
      <c r="Z94" s="360"/>
      <c r="AA94" s="355"/>
      <c r="AB94" s="260"/>
      <c r="AC94" s="260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238"/>
      <c r="AV94" s="239"/>
      <c r="AW94" s="239"/>
      <c r="AX94" s="239"/>
      <c r="AY94" s="239"/>
      <c r="AZ94" s="239"/>
      <c r="BA94" s="239"/>
      <c r="BB94" s="244"/>
      <c r="BC94" s="263" t="s">
        <v>21</v>
      </c>
      <c r="BD94" s="263"/>
      <c r="BE94" s="263"/>
      <c r="BF94" s="358">
        <f t="shared" ref="BF94" si="40">$BF$8</f>
        <v>0</v>
      </c>
      <c r="BG94" s="358"/>
      <c r="BH94" s="358"/>
      <c r="BI94" s="358"/>
      <c r="BJ94" s="358"/>
      <c r="BK94" s="358"/>
      <c r="BL94" s="358"/>
      <c r="BM94" s="358"/>
      <c r="BN94" s="358"/>
      <c r="BO94" s="358"/>
      <c r="BP94" s="358"/>
      <c r="BQ94" s="9"/>
    </row>
    <row r="95" spans="1:69" ht="4.5" customHeight="1" x14ac:dyDescent="0.15">
      <c r="A95" s="220" t="s">
        <v>6</v>
      </c>
      <c r="B95" s="220"/>
      <c r="C95" s="220"/>
      <c r="D95" s="220"/>
      <c r="E95" s="220"/>
      <c r="F95" s="228"/>
      <c r="G95" s="229"/>
      <c r="H95" s="234"/>
      <c r="I95" s="234"/>
      <c r="J95" s="234"/>
      <c r="K95" s="234"/>
      <c r="L95" s="234"/>
      <c r="M95" s="234"/>
      <c r="N95" s="234"/>
      <c r="O95" s="235"/>
      <c r="P95" s="15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240"/>
      <c r="AV95" s="241"/>
      <c r="AW95" s="241"/>
      <c r="AX95" s="241"/>
      <c r="AY95" s="241"/>
      <c r="AZ95" s="241"/>
      <c r="BA95" s="241"/>
      <c r="BB95" s="245"/>
      <c r="BC95" s="263"/>
      <c r="BD95" s="263"/>
      <c r="BE95" s="263"/>
      <c r="BF95" s="358"/>
      <c r="BG95" s="358"/>
      <c r="BH95" s="358"/>
      <c r="BI95" s="358"/>
      <c r="BJ95" s="358"/>
      <c r="BK95" s="358"/>
      <c r="BL95" s="358"/>
      <c r="BM95" s="358"/>
      <c r="BN95" s="358"/>
      <c r="BO95" s="358"/>
      <c r="BP95" s="358"/>
      <c r="BQ95" s="9"/>
    </row>
    <row r="96" spans="1:69" ht="9.75" customHeight="1" thickBot="1" x14ac:dyDescent="0.2">
      <c r="A96" s="220"/>
      <c r="B96" s="220"/>
      <c r="C96" s="220"/>
      <c r="D96" s="220"/>
      <c r="E96" s="220"/>
      <c r="F96" s="230"/>
      <c r="G96" s="231"/>
      <c r="H96" s="236"/>
      <c r="I96" s="236"/>
      <c r="J96" s="236"/>
      <c r="K96" s="236"/>
      <c r="L96" s="236"/>
      <c r="M96" s="236"/>
      <c r="N96" s="236"/>
      <c r="O96" s="237"/>
      <c r="P96" s="15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242"/>
      <c r="AV96" s="243"/>
      <c r="AW96" s="243"/>
      <c r="AX96" s="243"/>
      <c r="AY96" s="243"/>
      <c r="AZ96" s="243"/>
      <c r="BA96" s="243"/>
      <c r="BB96" s="246"/>
      <c r="BC96" s="53"/>
      <c r="BD96" s="53"/>
      <c r="BE96" s="53"/>
      <c r="BF96" s="358">
        <f t="shared" ref="BF96" si="41">$BF$10</f>
        <v>0</v>
      </c>
      <c r="BG96" s="358"/>
      <c r="BH96" s="358"/>
      <c r="BI96" s="358"/>
      <c r="BJ96" s="358"/>
      <c r="BK96" s="358"/>
      <c r="BL96" s="358"/>
      <c r="BM96" s="358"/>
      <c r="BN96" s="358"/>
      <c r="BO96" s="358"/>
      <c r="BP96" s="358"/>
      <c r="BQ96" s="9"/>
    </row>
    <row r="97" spans="1:69" ht="7.5" customHeight="1" thickBo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</row>
    <row r="98" spans="1:69" x14ac:dyDescent="0.15">
      <c r="A98" s="222" t="s">
        <v>8</v>
      </c>
      <c r="B98" s="210" t="s">
        <v>35</v>
      </c>
      <c r="C98" s="211"/>
      <c r="D98" s="211"/>
      <c r="E98" s="217"/>
      <c r="F98" s="17" t="s">
        <v>36</v>
      </c>
      <c r="G98" s="210" t="s">
        <v>9</v>
      </c>
      <c r="H98" s="211"/>
      <c r="I98" s="211"/>
      <c r="J98" s="211"/>
      <c r="K98" s="211"/>
      <c r="L98" s="211"/>
      <c r="M98" s="211"/>
      <c r="N98" s="211"/>
      <c r="O98" s="211"/>
      <c r="P98" s="211"/>
      <c r="Q98" s="217"/>
      <c r="R98" s="210" t="s">
        <v>10</v>
      </c>
      <c r="S98" s="217"/>
      <c r="T98" s="224" t="s">
        <v>11</v>
      </c>
      <c r="U98" s="210" t="s">
        <v>13</v>
      </c>
      <c r="V98" s="211"/>
      <c r="W98" s="217"/>
      <c r="X98" s="210" t="s">
        <v>14</v>
      </c>
      <c r="Y98" s="211"/>
      <c r="Z98" s="211"/>
      <c r="AA98" s="211"/>
      <c r="AB98" s="211"/>
      <c r="AC98" s="211"/>
      <c r="AD98" s="211"/>
      <c r="AE98" s="211"/>
      <c r="AF98" s="210" t="s">
        <v>50</v>
      </c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2"/>
      <c r="AV98" s="216" t="s">
        <v>57</v>
      </c>
      <c r="AW98" s="211"/>
      <c r="AX98" s="211"/>
      <c r="AY98" s="211"/>
      <c r="AZ98" s="211"/>
      <c r="BA98" s="211"/>
      <c r="BB98" s="211"/>
      <c r="BC98" s="211"/>
      <c r="BD98" s="217"/>
      <c r="BE98" s="210" t="s">
        <v>58</v>
      </c>
      <c r="BF98" s="217"/>
      <c r="BG98" s="210" t="s">
        <v>59</v>
      </c>
      <c r="BH98" s="211"/>
      <c r="BI98" s="211"/>
      <c r="BJ98" s="211"/>
      <c r="BK98" s="211"/>
      <c r="BL98" s="211"/>
      <c r="BM98" s="211"/>
      <c r="BN98" s="211"/>
      <c r="BO98" s="211"/>
      <c r="BP98" s="212"/>
      <c r="BQ98" s="26"/>
    </row>
    <row r="99" spans="1:69" x14ac:dyDescent="0.15">
      <c r="A99" s="223"/>
      <c r="B99" s="213"/>
      <c r="C99" s="214"/>
      <c r="D99" s="214"/>
      <c r="E99" s="219"/>
      <c r="F99" s="18" t="s">
        <v>37</v>
      </c>
      <c r="G99" s="213"/>
      <c r="H99" s="214"/>
      <c r="I99" s="214"/>
      <c r="J99" s="214"/>
      <c r="K99" s="214"/>
      <c r="L99" s="214"/>
      <c r="M99" s="214"/>
      <c r="N99" s="214"/>
      <c r="O99" s="214"/>
      <c r="P99" s="214"/>
      <c r="Q99" s="219"/>
      <c r="R99" s="213"/>
      <c r="S99" s="219"/>
      <c r="T99" s="225"/>
      <c r="U99" s="213"/>
      <c r="V99" s="214"/>
      <c r="W99" s="219"/>
      <c r="X99" s="213"/>
      <c r="Y99" s="214"/>
      <c r="Z99" s="214"/>
      <c r="AA99" s="214"/>
      <c r="AB99" s="214"/>
      <c r="AC99" s="214"/>
      <c r="AD99" s="214"/>
      <c r="AE99" s="214"/>
      <c r="AF99" s="213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5"/>
      <c r="AV99" s="218"/>
      <c r="AW99" s="214"/>
      <c r="AX99" s="214"/>
      <c r="AY99" s="214"/>
      <c r="AZ99" s="214"/>
      <c r="BA99" s="214"/>
      <c r="BB99" s="214"/>
      <c r="BC99" s="214"/>
      <c r="BD99" s="219"/>
      <c r="BE99" s="213"/>
      <c r="BF99" s="219"/>
      <c r="BG99" s="213"/>
      <c r="BH99" s="214"/>
      <c r="BI99" s="214"/>
      <c r="BJ99" s="214"/>
      <c r="BK99" s="214"/>
      <c r="BL99" s="214"/>
      <c r="BM99" s="214"/>
      <c r="BN99" s="214"/>
      <c r="BO99" s="214"/>
      <c r="BP99" s="215"/>
      <c r="BQ99" s="26"/>
    </row>
    <row r="100" spans="1:69" ht="13.5" customHeight="1" x14ac:dyDescent="0.15">
      <c r="A100" s="184"/>
      <c r="B100" s="186"/>
      <c r="C100" s="187"/>
      <c r="D100" s="187"/>
      <c r="E100" s="188"/>
      <c r="F100" s="65"/>
      <c r="G100" s="186"/>
      <c r="H100" s="187"/>
      <c r="I100" s="187"/>
      <c r="J100" s="187"/>
      <c r="K100" s="187"/>
      <c r="L100" s="187"/>
      <c r="M100" s="187"/>
      <c r="N100" s="187"/>
      <c r="O100" s="187"/>
      <c r="P100" s="187"/>
      <c r="Q100" s="188"/>
      <c r="R100" s="192"/>
      <c r="S100" s="193"/>
      <c r="T100" s="196"/>
      <c r="U100" s="136"/>
      <c r="V100" s="137"/>
      <c r="W100" s="138"/>
      <c r="X100" s="142"/>
      <c r="Y100" s="143"/>
      <c r="Z100" s="143"/>
      <c r="AA100" s="143"/>
      <c r="AB100" s="143"/>
      <c r="AC100" s="143"/>
      <c r="AD100" s="143"/>
      <c r="AE100" s="143"/>
      <c r="AF100" s="316">
        <v>10</v>
      </c>
      <c r="AG100" s="311"/>
      <c r="AH100" s="311"/>
      <c r="AI100" s="311"/>
      <c r="AJ100" s="311"/>
      <c r="AK100" s="311"/>
      <c r="AL100" s="312"/>
      <c r="AM100" s="50">
        <f>IF(ISBLANK(AF100),1,IF(AF100=10,1,IF(AF100="内税",2,IF(AF100=0,3))))</f>
        <v>1</v>
      </c>
      <c r="AN100" s="50">
        <f>IF(AM100=1,X100,0)</f>
        <v>0</v>
      </c>
      <c r="AO100" s="50">
        <f>IF(AM100=1,INT(X100*0.1),0)</f>
        <v>0</v>
      </c>
      <c r="AP100" s="50">
        <f>IF(AM100=2,ROUNDUP(X100/1.1,0),0)</f>
        <v>0</v>
      </c>
      <c r="AQ100" s="50">
        <f>IF(AM100=2,X100-AP100,0)</f>
        <v>0</v>
      </c>
      <c r="AR100" s="50">
        <f>IF(AM100=3,X100,0)</f>
        <v>0</v>
      </c>
      <c r="AS100" s="52">
        <v>0</v>
      </c>
      <c r="AT100" s="148">
        <f>IF(AM100&lt;3,10,0)</f>
        <v>10</v>
      </c>
      <c r="AU100" s="149"/>
      <c r="AV100" s="152">
        <f>IF(AM100=1,AN100,IF(AM100=2,AP100,AR100))</f>
        <v>0</v>
      </c>
      <c r="AW100" s="153"/>
      <c r="AX100" s="153"/>
      <c r="AY100" s="153"/>
      <c r="AZ100" s="153"/>
      <c r="BA100" s="153"/>
      <c r="BB100" s="153"/>
      <c r="BC100" s="153"/>
      <c r="BD100" s="154"/>
      <c r="BE100" s="158">
        <f>IF(AM100=1,AO100,IF(AM100=2,AQ100,AS100))</f>
        <v>0</v>
      </c>
      <c r="BF100" s="159"/>
      <c r="BG100" s="162">
        <f>AV100+BE100</f>
        <v>0</v>
      </c>
      <c r="BH100" s="163"/>
      <c r="BI100" s="163"/>
      <c r="BJ100" s="163"/>
      <c r="BK100" s="163"/>
      <c r="BL100" s="163"/>
      <c r="BM100" s="163"/>
      <c r="BN100" s="163"/>
      <c r="BO100" s="163"/>
      <c r="BP100" s="164"/>
      <c r="BQ100" s="49"/>
    </row>
    <row r="101" spans="1:69" ht="13.5" customHeight="1" x14ac:dyDescent="0.15">
      <c r="A101" s="198"/>
      <c r="B101" s="199"/>
      <c r="C101" s="200"/>
      <c r="D101" s="200"/>
      <c r="E101" s="201"/>
      <c r="F101" s="66"/>
      <c r="G101" s="199"/>
      <c r="H101" s="200"/>
      <c r="I101" s="200"/>
      <c r="J101" s="200"/>
      <c r="K101" s="200"/>
      <c r="L101" s="200"/>
      <c r="M101" s="200"/>
      <c r="N101" s="200"/>
      <c r="O101" s="200"/>
      <c r="P101" s="200"/>
      <c r="Q101" s="201"/>
      <c r="R101" s="202"/>
      <c r="S101" s="203"/>
      <c r="T101" s="204"/>
      <c r="U101" s="205"/>
      <c r="V101" s="206"/>
      <c r="W101" s="207"/>
      <c r="X101" s="171"/>
      <c r="Y101" s="172"/>
      <c r="Z101" s="172"/>
      <c r="AA101" s="172"/>
      <c r="AB101" s="172"/>
      <c r="AC101" s="172"/>
      <c r="AD101" s="172"/>
      <c r="AE101" s="172"/>
      <c r="AF101" s="317"/>
      <c r="AG101" s="314"/>
      <c r="AH101" s="314"/>
      <c r="AI101" s="314"/>
      <c r="AJ101" s="314"/>
      <c r="AK101" s="314"/>
      <c r="AL101" s="315"/>
      <c r="AM101" s="50"/>
      <c r="AN101" s="50"/>
      <c r="AO101" s="50"/>
      <c r="AP101" s="50"/>
      <c r="AQ101" s="50"/>
      <c r="AR101" s="50"/>
      <c r="AS101" s="52"/>
      <c r="AT101" s="174"/>
      <c r="AU101" s="175"/>
      <c r="AV101" s="176"/>
      <c r="AW101" s="177"/>
      <c r="AX101" s="177"/>
      <c r="AY101" s="177"/>
      <c r="AZ101" s="177"/>
      <c r="BA101" s="177"/>
      <c r="BB101" s="177"/>
      <c r="BC101" s="177"/>
      <c r="BD101" s="178"/>
      <c r="BE101" s="179"/>
      <c r="BF101" s="180"/>
      <c r="BG101" s="181"/>
      <c r="BH101" s="182"/>
      <c r="BI101" s="182"/>
      <c r="BJ101" s="182"/>
      <c r="BK101" s="182"/>
      <c r="BL101" s="182"/>
      <c r="BM101" s="182"/>
      <c r="BN101" s="182"/>
      <c r="BO101" s="182"/>
      <c r="BP101" s="183"/>
      <c r="BQ101" s="49"/>
    </row>
    <row r="102" spans="1:69" ht="13.5" customHeight="1" x14ac:dyDescent="0.15">
      <c r="A102" s="184"/>
      <c r="B102" s="186"/>
      <c r="C102" s="187"/>
      <c r="D102" s="187"/>
      <c r="E102" s="188"/>
      <c r="F102" s="65"/>
      <c r="G102" s="186"/>
      <c r="H102" s="187"/>
      <c r="I102" s="187"/>
      <c r="J102" s="187"/>
      <c r="K102" s="187"/>
      <c r="L102" s="187"/>
      <c r="M102" s="187"/>
      <c r="N102" s="187"/>
      <c r="O102" s="187"/>
      <c r="P102" s="187"/>
      <c r="Q102" s="188"/>
      <c r="R102" s="192"/>
      <c r="S102" s="193"/>
      <c r="T102" s="196"/>
      <c r="U102" s="136"/>
      <c r="V102" s="137"/>
      <c r="W102" s="138"/>
      <c r="X102" s="142"/>
      <c r="Y102" s="143"/>
      <c r="Z102" s="143"/>
      <c r="AA102" s="143"/>
      <c r="AB102" s="143"/>
      <c r="AC102" s="143"/>
      <c r="AD102" s="143"/>
      <c r="AE102" s="143"/>
      <c r="AF102" s="316">
        <v>10</v>
      </c>
      <c r="AG102" s="311"/>
      <c r="AH102" s="311"/>
      <c r="AI102" s="311"/>
      <c r="AJ102" s="311"/>
      <c r="AK102" s="311"/>
      <c r="AL102" s="312"/>
      <c r="AM102" s="50">
        <f t="shared" ref="AM102" si="42">IF(ISBLANK(AF102),1,IF(AF102=10,1,IF(AF102="内税",2,IF(AF102=0,3))))</f>
        <v>1</v>
      </c>
      <c r="AN102" s="50">
        <f>IF(AM102=1,X102,0)</f>
        <v>0</v>
      </c>
      <c r="AO102" s="50">
        <f>IF(AM102=1,INT(X102*0.1),0)</f>
        <v>0</v>
      </c>
      <c r="AP102" s="50">
        <f>IF(AM102=2,ROUNDUP(X102/1.1,0),0)</f>
        <v>0</v>
      </c>
      <c r="AQ102" s="50">
        <f>IF(AM102=2,X102-AP102,0)</f>
        <v>0</v>
      </c>
      <c r="AR102" s="50">
        <f>IF(AM102=3,X102,0)</f>
        <v>0</v>
      </c>
      <c r="AS102" s="52">
        <v>0</v>
      </c>
      <c r="AT102" s="148">
        <f>IF(AM102&lt;3,10,0)</f>
        <v>10</v>
      </c>
      <c r="AU102" s="149"/>
      <c r="AV102" s="152">
        <f>IF(AM102=1,AN102,IF(AM102=2,AP102,AR102))</f>
        <v>0</v>
      </c>
      <c r="AW102" s="153"/>
      <c r="AX102" s="153"/>
      <c r="AY102" s="153"/>
      <c r="AZ102" s="153"/>
      <c r="BA102" s="153"/>
      <c r="BB102" s="153"/>
      <c r="BC102" s="153"/>
      <c r="BD102" s="154"/>
      <c r="BE102" s="158">
        <f>IF(AM102=1,AO102,IF(AM102=2,AQ102,AS102))</f>
        <v>0</v>
      </c>
      <c r="BF102" s="159"/>
      <c r="BG102" s="162">
        <f>AV102+BE102</f>
        <v>0</v>
      </c>
      <c r="BH102" s="163"/>
      <c r="BI102" s="163"/>
      <c r="BJ102" s="163"/>
      <c r="BK102" s="163"/>
      <c r="BL102" s="163"/>
      <c r="BM102" s="163"/>
      <c r="BN102" s="163"/>
      <c r="BO102" s="163"/>
      <c r="BP102" s="164"/>
      <c r="BQ102" s="49"/>
    </row>
    <row r="103" spans="1:69" ht="13.5" customHeight="1" x14ac:dyDescent="0.15">
      <c r="A103" s="198"/>
      <c r="B103" s="199"/>
      <c r="C103" s="200"/>
      <c r="D103" s="200"/>
      <c r="E103" s="201"/>
      <c r="F103" s="66"/>
      <c r="G103" s="199"/>
      <c r="H103" s="200"/>
      <c r="I103" s="200"/>
      <c r="J103" s="200"/>
      <c r="K103" s="200"/>
      <c r="L103" s="200"/>
      <c r="M103" s="200"/>
      <c r="N103" s="200"/>
      <c r="O103" s="200"/>
      <c r="P103" s="200"/>
      <c r="Q103" s="201"/>
      <c r="R103" s="202"/>
      <c r="S103" s="203"/>
      <c r="T103" s="204"/>
      <c r="U103" s="205"/>
      <c r="V103" s="206"/>
      <c r="W103" s="207"/>
      <c r="X103" s="171"/>
      <c r="Y103" s="172"/>
      <c r="Z103" s="172"/>
      <c r="AA103" s="172"/>
      <c r="AB103" s="172"/>
      <c r="AC103" s="172"/>
      <c r="AD103" s="172"/>
      <c r="AE103" s="172"/>
      <c r="AF103" s="317"/>
      <c r="AG103" s="314"/>
      <c r="AH103" s="314"/>
      <c r="AI103" s="314"/>
      <c r="AJ103" s="314"/>
      <c r="AK103" s="314"/>
      <c r="AL103" s="315"/>
      <c r="AM103" s="50"/>
      <c r="AN103" s="50"/>
      <c r="AO103" s="50"/>
      <c r="AP103" s="50"/>
      <c r="AQ103" s="50"/>
      <c r="AR103" s="50"/>
      <c r="AS103" s="52"/>
      <c r="AT103" s="174"/>
      <c r="AU103" s="175"/>
      <c r="AV103" s="176"/>
      <c r="AW103" s="177"/>
      <c r="AX103" s="177"/>
      <c r="AY103" s="177"/>
      <c r="AZ103" s="177"/>
      <c r="BA103" s="177"/>
      <c r="BB103" s="177"/>
      <c r="BC103" s="177"/>
      <c r="BD103" s="178"/>
      <c r="BE103" s="179"/>
      <c r="BF103" s="180"/>
      <c r="BG103" s="181"/>
      <c r="BH103" s="182"/>
      <c r="BI103" s="182"/>
      <c r="BJ103" s="182"/>
      <c r="BK103" s="182"/>
      <c r="BL103" s="182"/>
      <c r="BM103" s="182"/>
      <c r="BN103" s="182"/>
      <c r="BO103" s="182"/>
      <c r="BP103" s="183"/>
      <c r="BQ103" s="49"/>
    </row>
    <row r="104" spans="1:69" ht="13.5" customHeight="1" x14ac:dyDescent="0.15">
      <c r="A104" s="184"/>
      <c r="B104" s="186"/>
      <c r="C104" s="187"/>
      <c r="D104" s="187"/>
      <c r="E104" s="188"/>
      <c r="F104" s="65"/>
      <c r="G104" s="186"/>
      <c r="H104" s="187"/>
      <c r="I104" s="187"/>
      <c r="J104" s="187"/>
      <c r="K104" s="187"/>
      <c r="L104" s="187"/>
      <c r="M104" s="187"/>
      <c r="N104" s="187"/>
      <c r="O104" s="187"/>
      <c r="P104" s="187"/>
      <c r="Q104" s="188"/>
      <c r="R104" s="192"/>
      <c r="S104" s="193"/>
      <c r="T104" s="196"/>
      <c r="U104" s="136"/>
      <c r="V104" s="137"/>
      <c r="W104" s="138"/>
      <c r="X104" s="142"/>
      <c r="Y104" s="143"/>
      <c r="Z104" s="143"/>
      <c r="AA104" s="143"/>
      <c r="AB104" s="143"/>
      <c r="AC104" s="143"/>
      <c r="AD104" s="143"/>
      <c r="AE104" s="143"/>
      <c r="AF104" s="316">
        <v>10</v>
      </c>
      <c r="AG104" s="311"/>
      <c r="AH104" s="311"/>
      <c r="AI104" s="311"/>
      <c r="AJ104" s="311"/>
      <c r="AK104" s="311"/>
      <c r="AL104" s="312"/>
      <c r="AM104" s="50">
        <f t="shared" ref="AM104" si="43">IF(ISBLANK(AF104),1,IF(AF104=10,1,IF(AF104="内税",2,IF(AF104=0,3))))</f>
        <v>1</v>
      </c>
      <c r="AN104" s="50">
        <f>IF(AM104=1,X104,0)</f>
        <v>0</v>
      </c>
      <c r="AO104" s="50">
        <f>IF(AM104=1,INT(X104*0.1),0)</f>
        <v>0</v>
      </c>
      <c r="AP104" s="50">
        <f>IF(AM104=2,ROUNDUP(X104/1.1,0),0)</f>
        <v>0</v>
      </c>
      <c r="AQ104" s="50">
        <f>IF(AM104=2,X104-AP104,0)</f>
        <v>0</v>
      </c>
      <c r="AR104" s="50">
        <f>IF(AM104=3,X104,0)</f>
        <v>0</v>
      </c>
      <c r="AS104" s="52">
        <v>0</v>
      </c>
      <c r="AT104" s="148">
        <f>IF(AM104&lt;3,10,0)</f>
        <v>10</v>
      </c>
      <c r="AU104" s="149"/>
      <c r="AV104" s="152">
        <f>IF(AM104=1,AN104,IF(AM104=2,AP104,AR104))</f>
        <v>0</v>
      </c>
      <c r="AW104" s="153"/>
      <c r="AX104" s="153"/>
      <c r="AY104" s="153"/>
      <c r="AZ104" s="153"/>
      <c r="BA104" s="153"/>
      <c r="BB104" s="153"/>
      <c r="BC104" s="153"/>
      <c r="BD104" s="154"/>
      <c r="BE104" s="158">
        <f>IF(AM104=1,AO104,IF(AM104=2,AQ104,AS104))</f>
        <v>0</v>
      </c>
      <c r="BF104" s="159"/>
      <c r="BG104" s="162">
        <f>AV104+BE104</f>
        <v>0</v>
      </c>
      <c r="BH104" s="163"/>
      <c r="BI104" s="163"/>
      <c r="BJ104" s="163"/>
      <c r="BK104" s="163"/>
      <c r="BL104" s="163"/>
      <c r="BM104" s="163"/>
      <c r="BN104" s="163"/>
      <c r="BO104" s="163"/>
      <c r="BP104" s="164"/>
      <c r="BQ104" s="49"/>
    </row>
    <row r="105" spans="1:69" ht="13.5" customHeight="1" x14ac:dyDescent="0.15">
      <c r="A105" s="198"/>
      <c r="B105" s="199"/>
      <c r="C105" s="200"/>
      <c r="D105" s="200"/>
      <c r="E105" s="201"/>
      <c r="F105" s="66"/>
      <c r="G105" s="199"/>
      <c r="H105" s="200"/>
      <c r="I105" s="200"/>
      <c r="J105" s="200"/>
      <c r="K105" s="200"/>
      <c r="L105" s="200"/>
      <c r="M105" s="200"/>
      <c r="N105" s="200"/>
      <c r="O105" s="200"/>
      <c r="P105" s="200"/>
      <c r="Q105" s="201"/>
      <c r="R105" s="202"/>
      <c r="S105" s="203"/>
      <c r="T105" s="204"/>
      <c r="U105" s="205"/>
      <c r="V105" s="206"/>
      <c r="W105" s="207"/>
      <c r="X105" s="171"/>
      <c r="Y105" s="172"/>
      <c r="Z105" s="172"/>
      <c r="AA105" s="172"/>
      <c r="AB105" s="172"/>
      <c r="AC105" s="172"/>
      <c r="AD105" s="172"/>
      <c r="AE105" s="172"/>
      <c r="AF105" s="317"/>
      <c r="AG105" s="314"/>
      <c r="AH105" s="314"/>
      <c r="AI105" s="314"/>
      <c r="AJ105" s="314"/>
      <c r="AK105" s="314"/>
      <c r="AL105" s="315"/>
      <c r="AM105" s="50"/>
      <c r="AN105" s="50"/>
      <c r="AO105" s="50"/>
      <c r="AP105" s="50"/>
      <c r="AQ105" s="50"/>
      <c r="AR105" s="50"/>
      <c r="AS105" s="52"/>
      <c r="AT105" s="174"/>
      <c r="AU105" s="175"/>
      <c r="AV105" s="176"/>
      <c r="AW105" s="177"/>
      <c r="AX105" s="177"/>
      <c r="AY105" s="177"/>
      <c r="AZ105" s="177"/>
      <c r="BA105" s="177"/>
      <c r="BB105" s="177"/>
      <c r="BC105" s="177"/>
      <c r="BD105" s="178"/>
      <c r="BE105" s="179"/>
      <c r="BF105" s="180"/>
      <c r="BG105" s="181"/>
      <c r="BH105" s="182"/>
      <c r="BI105" s="182"/>
      <c r="BJ105" s="182"/>
      <c r="BK105" s="182"/>
      <c r="BL105" s="182"/>
      <c r="BM105" s="182"/>
      <c r="BN105" s="182"/>
      <c r="BO105" s="182"/>
      <c r="BP105" s="183"/>
      <c r="BQ105" s="49"/>
    </row>
    <row r="106" spans="1:69" ht="13.5" customHeight="1" x14ac:dyDescent="0.15">
      <c r="A106" s="184"/>
      <c r="B106" s="186"/>
      <c r="C106" s="187"/>
      <c r="D106" s="187"/>
      <c r="E106" s="188"/>
      <c r="F106" s="65"/>
      <c r="G106" s="186"/>
      <c r="H106" s="187"/>
      <c r="I106" s="187"/>
      <c r="J106" s="187"/>
      <c r="K106" s="187"/>
      <c r="L106" s="187"/>
      <c r="M106" s="187"/>
      <c r="N106" s="187"/>
      <c r="O106" s="187"/>
      <c r="P106" s="187"/>
      <c r="Q106" s="188"/>
      <c r="R106" s="192"/>
      <c r="S106" s="193"/>
      <c r="T106" s="196"/>
      <c r="U106" s="136"/>
      <c r="V106" s="137"/>
      <c r="W106" s="138"/>
      <c r="X106" s="142"/>
      <c r="Y106" s="143"/>
      <c r="Z106" s="143"/>
      <c r="AA106" s="143"/>
      <c r="AB106" s="143"/>
      <c r="AC106" s="143"/>
      <c r="AD106" s="143"/>
      <c r="AE106" s="143"/>
      <c r="AF106" s="316">
        <v>10</v>
      </c>
      <c r="AG106" s="311"/>
      <c r="AH106" s="311"/>
      <c r="AI106" s="311"/>
      <c r="AJ106" s="311"/>
      <c r="AK106" s="311"/>
      <c r="AL106" s="312"/>
      <c r="AM106" s="50">
        <f t="shared" ref="AM106" si="44">IF(ISBLANK(AF106),1,IF(AF106=10,1,IF(AF106="内税",2,IF(AF106=0,3))))</f>
        <v>1</v>
      </c>
      <c r="AN106" s="50">
        <f>IF(AM106=1,X106,0)</f>
        <v>0</v>
      </c>
      <c r="AO106" s="50">
        <f>IF(AM106=1,INT(X106*0.1),0)</f>
        <v>0</v>
      </c>
      <c r="AP106" s="50">
        <f>IF(AM106=2,ROUNDUP(X106/1.1,0),0)</f>
        <v>0</v>
      </c>
      <c r="AQ106" s="50">
        <f>IF(AM106=2,X106-AP106,0)</f>
        <v>0</v>
      </c>
      <c r="AR106" s="50">
        <f>IF(AM106=3,X106,0)</f>
        <v>0</v>
      </c>
      <c r="AS106" s="52">
        <v>0</v>
      </c>
      <c r="AT106" s="148">
        <f>IF(AM106&lt;3,10,0)</f>
        <v>10</v>
      </c>
      <c r="AU106" s="149"/>
      <c r="AV106" s="152">
        <f>IF(AM106=1,AN106,IF(AM106=2,AP106,AR106))</f>
        <v>0</v>
      </c>
      <c r="AW106" s="153"/>
      <c r="AX106" s="153"/>
      <c r="AY106" s="153"/>
      <c r="AZ106" s="153"/>
      <c r="BA106" s="153"/>
      <c r="BB106" s="153"/>
      <c r="BC106" s="153"/>
      <c r="BD106" s="154"/>
      <c r="BE106" s="158">
        <f>IF(AM106=1,AO106,IF(AM106=2,AQ106,AS106))</f>
        <v>0</v>
      </c>
      <c r="BF106" s="159"/>
      <c r="BG106" s="162">
        <f>AV106+BE106</f>
        <v>0</v>
      </c>
      <c r="BH106" s="163"/>
      <c r="BI106" s="163"/>
      <c r="BJ106" s="163"/>
      <c r="BK106" s="163"/>
      <c r="BL106" s="163"/>
      <c r="BM106" s="163"/>
      <c r="BN106" s="163"/>
      <c r="BO106" s="163"/>
      <c r="BP106" s="164"/>
      <c r="BQ106" s="49"/>
    </row>
    <row r="107" spans="1:69" ht="13.5" customHeight="1" x14ac:dyDescent="0.15">
      <c r="A107" s="198"/>
      <c r="B107" s="199"/>
      <c r="C107" s="200"/>
      <c r="D107" s="200"/>
      <c r="E107" s="201"/>
      <c r="F107" s="66"/>
      <c r="G107" s="199"/>
      <c r="H107" s="200"/>
      <c r="I107" s="200"/>
      <c r="J107" s="200"/>
      <c r="K107" s="200"/>
      <c r="L107" s="200"/>
      <c r="M107" s="200"/>
      <c r="N107" s="200"/>
      <c r="O107" s="200"/>
      <c r="P107" s="200"/>
      <c r="Q107" s="201"/>
      <c r="R107" s="202"/>
      <c r="S107" s="203"/>
      <c r="T107" s="204"/>
      <c r="U107" s="205"/>
      <c r="V107" s="206"/>
      <c r="W107" s="207"/>
      <c r="X107" s="171"/>
      <c r="Y107" s="172"/>
      <c r="Z107" s="172"/>
      <c r="AA107" s="172"/>
      <c r="AB107" s="172"/>
      <c r="AC107" s="172"/>
      <c r="AD107" s="172"/>
      <c r="AE107" s="172"/>
      <c r="AF107" s="317"/>
      <c r="AG107" s="314"/>
      <c r="AH107" s="314"/>
      <c r="AI107" s="314"/>
      <c r="AJ107" s="314"/>
      <c r="AK107" s="314"/>
      <c r="AL107" s="315"/>
      <c r="AM107" s="50"/>
      <c r="AN107" s="50"/>
      <c r="AO107" s="50"/>
      <c r="AP107" s="50"/>
      <c r="AQ107" s="50"/>
      <c r="AR107" s="50"/>
      <c r="AS107" s="52"/>
      <c r="AT107" s="174"/>
      <c r="AU107" s="175"/>
      <c r="AV107" s="176"/>
      <c r="AW107" s="177"/>
      <c r="AX107" s="177"/>
      <c r="AY107" s="177"/>
      <c r="AZ107" s="177"/>
      <c r="BA107" s="177"/>
      <c r="BB107" s="177"/>
      <c r="BC107" s="177"/>
      <c r="BD107" s="178"/>
      <c r="BE107" s="179"/>
      <c r="BF107" s="180"/>
      <c r="BG107" s="181"/>
      <c r="BH107" s="182"/>
      <c r="BI107" s="182"/>
      <c r="BJ107" s="182"/>
      <c r="BK107" s="182"/>
      <c r="BL107" s="182"/>
      <c r="BM107" s="182"/>
      <c r="BN107" s="182"/>
      <c r="BO107" s="182"/>
      <c r="BP107" s="183"/>
      <c r="BQ107" s="49"/>
    </row>
    <row r="108" spans="1:69" ht="13.5" customHeight="1" x14ac:dyDescent="0.15">
      <c r="A108" s="184"/>
      <c r="B108" s="186"/>
      <c r="C108" s="187"/>
      <c r="D108" s="187"/>
      <c r="E108" s="188"/>
      <c r="F108" s="65"/>
      <c r="G108" s="186"/>
      <c r="H108" s="187"/>
      <c r="I108" s="187"/>
      <c r="J108" s="187"/>
      <c r="K108" s="187"/>
      <c r="L108" s="187"/>
      <c r="M108" s="187"/>
      <c r="N108" s="187"/>
      <c r="O108" s="187"/>
      <c r="P108" s="187"/>
      <c r="Q108" s="188"/>
      <c r="R108" s="192"/>
      <c r="S108" s="193"/>
      <c r="T108" s="196"/>
      <c r="U108" s="136"/>
      <c r="V108" s="137"/>
      <c r="W108" s="138"/>
      <c r="X108" s="142"/>
      <c r="Y108" s="143"/>
      <c r="Z108" s="143"/>
      <c r="AA108" s="143"/>
      <c r="AB108" s="143"/>
      <c r="AC108" s="143"/>
      <c r="AD108" s="143"/>
      <c r="AE108" s="143"/>
      <c r="AF108" s="316">
        <v>10</v>
      </c>
      <c r="AG108" s="311"/>
      <c r="AH108" s="311"/>
      <c r="AI108" s="311"/>
      <c r="AJ108" s="311"/>
      <c r="AK108" s="311"/>
      <c r="AL108" s="312"/>
      <c r="AM108" s="50">
        <f t="shared" ref="AM108" si="45">IF(ISBLANK(AF108),1,IF(AF108=10,1,IF(AF108="内税",2,IF(AF108=0,3))))</f>
        <v>1</v>
      </c>
      <c r="AN108" s="50">
        <f>IF(AM108=1,X108,0)</f>
        <v>0</v>
      </c>
      <c r="AO108" s="50">
        <f>IF(AM108=1,INT(X108*0.1),0)</f>
        <v>0</v>
      </c>
      <c r="AP108" s="50">
        <f>IF(AM108=2,ROUNDUP(X108/1.1,0),0)</f>
        <v>0</v>
      </c>
      <c r="AQ108" s="50">
        <f>IF(AM108=2,X108-AP108,0)</f>
        <v>0</v>
      </c>
      <c r="AR108" s="50">
        <f>IF(AM108=3,X108,0)</f>
        <v>0</v>
      </c>
      <c r="AS108" s="52">
        <v>0</v>
      </c>
      <c r="AT108" s="148">
        <f>IF(AM108&lt;3,10,0)</f>
        <v>10</v>
      </c>
      <c r="AU108" s="149"/>
      <c r="AV108" s="152">
        <f>IF(AM108=1,AN108,IF(AM108=2,AP108,AR108))</f>
        <v>0</v>
      </c>
      <c r="AW108" s="153"/>
      <c r="AX108" s="153"/>
      <c r="AY108" s="153"/>
      <c r="AZ108" s="153"/>
      <c r="BA108" s="153"/>
      <c r="BB108" s="153"/>
      <c r="BC108" s="153"/>
      <c r="BD108" s="154"/>
      <c r="BE108" s="158">
        <f>IF(AM108=1,AO108,IF(AM108=2,AQ108,AS108))</f>
        <v>0</v>
      </c>
      <c r="BF108" s="159"/>
      <c r="BG108" s="162">
        <f>AV108+BE108</f>
        <v>0</v>
      </c>
      <c r="BH108" s="163"/>
      <c r="BI108" s="163"/>
      <c r="BJ108" s="163"/>
      <c r="BK108" s="163"/>
      <c r="BL108" s="163"/>
      <c r="BM108" s="163"/>
      <c r="BN108" s="163"/>
      <c r="BO108" s="163"/>
      <c r="BP108" s="164"/>
      <c r="BQ108" s="49"/>
    </row>
    <row r="109" spans="1:69" ht="13.5" customHeight="1" x14ac:dyDescent="0.15">
      <c r="A109" s="198"/>
      <c r="B109" s="199"/>
      <c r="C109" s="200"/>
      <c r="D109" s="200"/>
      <c r="E109" s="201"/>
      <c r="F109" s="66"/>
      <c r="G109" s="199"/>
      <c r="H109" s="200"/>
      <c r="I109" s="200"/>
      <c r="J109" s="200"/>
      <c r="K109" s="200"/>
      <c r="L109" s="200"/>
      <c r="M109" s="200"/>
      <c r="N109" s="200"/>
      <c r="O109" s="200"/>
      <c r="P109" s="200"/>
      <c r="Q109" s="201"/>
      <c r="R109" s="202"/>
      <c r="S109" s="203"/>
      <c r="T109" s="204"/>
      <c r="U109" s="205"/>
      <c r="V109" s="206"/>
      <c r="W109" s="207"/>
      <c r="X109" s="171"/>
      <c r="Y109" s="172"/>
      <c r="Z109" s="172"/>
      <c r="AA109" s="172"/>
      <c r="AB109" s="172"/>
      <c r="AC109" s="172"/>
      <c r="AD109" s="172"/>
      <c r="AE109" s="172"/>
      <c r="AF109" s="317"/>
      <c r="AG109" s="314"/>
      <c r="AH109" s="314"/>
      <c r="AI109" s="314"/>
      <c r="AJ109" s="314"/>
      <c r="AK109" s="314"/>
      <c r="AL109" s="315"/>
      <c r="AM109" s="50"/>
      <c r="AN109" s="50"/>
      <c r="AO109" s="50"/>
      <c r="AP109" s="50"/>
      <c r="AQ109" s="50"/>
      <c r="AR109" s="50"/>
      <c r="AS109" s="52"/>
      <c r="AT109" s="174"/>
      <c r="AU109" s="175"/>
      <c r="AV109" s="176"/>
      <c r="AW109" s="177"/>
      <c r="AX109" s="177"/>
      <c r="AY109" s="177"/>
      <c r="AZ109" s="177"/>
      <c r="BA109" s="177"/>
      <c r="BB109" s="177"/>
      <c r="BC109" s="177"/>
      <c r="BD109" s="178"/>
      <c r="BE109" s="179"/>
      <c r="BF109" s="180"/>
      <c r="BG109" s="181"/>
      <c r="BH109" s="182"/>
      <c r="BI109" s="182"/>
      <c r="BJ109" s="182"/>
      <c r="BK109" s="182"/>
      <c r="BL109" s="182"/>
      <c r="BM109" s="182"/>
      <c r="BN109" s="182"/>
      <c r="BO109" s="182"/>
      <c r="BP109" s="183"/>
      <c r="BQ109" s="49"/>
    </row>
    <row r="110" spans="1:69" ht="13.5" customHeight="1" x14ac:dyDescent="0.15">
      <c r="A110" s="184"/>
      <c r="B110" s="186"/>
      <c r="C110" s="187"/>
      <c r="D110" s="187"/>
      <c r="E110" s="188"/>
      <c r="F110" s="65"/>
      <c r="G110" s="186"/>
      <c r="H110" s="187"/>
      <c r="I110" s="187"/>
      <c r="J110" s="187"/>
      <c r="K110" s="187"/>
      <c r="L110" s="187"/>
      <c r="M110" s="187"/>
      <c r="N110" s="187"/>
      <c r="O110" s="187"/>
      <c r="P110" s="187"/>
      <c r="Q110" s="188"/>
      <c r="R110" s="192"/>
      <c r="S110" s="193"/>
      <c r="T110" s="196"/>
      <c r="U110" s="136"/>
      <c r="V110" s="137"/>
      <c r="W110" s="138"/>
      <c r="X110" s="142"/>
      <c r="Y110" s="143"/>
      <c r="Z110" s="143"/>
      <c r="AA110" s="143"/>
      <c r="AB110" s="143"/>
      <c r="AC110" s="143"/>
      <c r="AD110" s="143"/>
      <c r="AE110" s="143"/>
      <c r="AF110" s="316">
        <v>10</v>
      </c>
      <c r="AG110" s="311"/>
      <c r="AH110" s="311"/>
      <c r="AI110" s="311"/>
      <c r="AJ110" s="311"/>
      <c r="AK110" s="311"/>
      <c r="AL110" s="312"/>
      <c r="AM110" s="50">
        <f t="shared" ref="AM110" si="46">IF(ISBLANK(AF110),1,IF(AF110=10,1,IF(AF110="内税",2,IF(AF110=0,3))))</f>
        <v>1</v>
      </c>
      <c r="AN110" s="50">
        <f>IF(AM110=1,X110,0)</f>
        <v>0</v>
      </c>
      <c r="AO110" s="50">
        <f>IF(AM110=1,INT(X110*0.1),0)</f>
        <v>0</v>
      </c>
      <c r="AP110" s="50">
        <f>IF(AM110=2,ROUNDUP(X110/1.1,0),0)</f>
        <v>0</v>
      </c>
      <c r="AQ110" s="50">
        <f>IF(AM110=2,X110-AP110,0)</f>
        <v>0</v>
      </c>
      <c r="AR110" s="50">
        <f>IF(AM110=3,X110,0)</f>
        <v>0</v>
      </c>
      <c r="AS110" s="52">
        <v>0</v>
      </c>
      <c r="AT110" s="148">
        <f>IF(AM110&lt;3,10,0)</f>
        <v>10</v>
      </c>
      <c r="AU110" s="149"/>
      <c r="AV110" s="152">
        <f>IF(AM110=1,AN110,IF(AM110=2,AP110,AR110))</f>
        <v>0</v>
      </c>
      <c r="AW110" s="153"/>
      <c r="AX110" s="153"/>
      <c r="AY110" s="153"/>
      <c r="AZ110" s="153"/>
      <c r="BA110" s="153"/>
      <c r="BB110" s="153"/>
      <c r="BC110" s="153"/>
      <c r="BD110" s="154"/>
      <c r="BE110" s="158">
        <f>IF(AM110=1,AO110,IF(AM110=2,AQ110,AS110))</f>
        <v>0</v>
      </c>
      <c r="BF110" s="159"/>
      <c r="BG110" s="162">
        <f>AV110+BE110</f>
        <v>0</v>
      </c>
      <c r="BH110" s="163"/>
      <c r="BI110" s="163"/>
      <c r="BJ110" s="163"/>
      <c r="BK110" s="163"/>
      <c r="BL110" s="163"/>
      <c r="BM110" s="163"/>
      <c r="BN110" s="163"/>
      <c r="BO110" s="163"/>
      <c r="BP110" s="164"/>
      <c r="BQ110" s="49"/>
    </row>
    <row r="111" spans="1:69" ht="13.5" customHeight="1" x14ac:dyDescent="0.15">
      <c r="A111" s="198"/>
      <c r="B111" s="199"/>
      <c r="C111" s="200"/>
      <c r="D111" s="200"/>
      <c r="E111" s="201"/>
      <c r="F111" s="66"/>
      <c r="G111" s="199"/>
      <c r="H111" s="200"/>
      <c r="I111" s="200"/>
      <c r="J111" s="200"/>
      <c r="K111" s="200"/>
      <c r="L111" s="200"/>
      <c r="M111" s="200"/>
      <c r="N111" s="200"/>
      <c r="O111" s="200"/>
      <c r="P111" s="200"/>
      <c r="Q111" s="201"/>
      <c r="R111" s="202"/>
      <c r="S111" s="203"/>
      <c r="T111" s="204"/>
      <c r="U111" s="205"/>
      <c r="V111" s="206"/>
      <c r="W111" s="207"/>
      <c r="X111" s="171"/>
      <c r="Y111" s="172"/>
      <c r="Z111" s="172"/>
      <c r="AA111" s="172"/>
      <c r="AB111" s="172"/>
      <c r="AC111" s="172"/>
      <c r="AD111" s="172"/>
      <c r="AE111" s="172"/>
      <c r="AF111" s="317"/>
      <c r="AG111" s="314"/>
      <c r="AH111" s="314"/>
      <c r="AI111" s="314"/>
      <c r="AJ111" s="314"/>
      <c r="AK111" s="314"/>
      <c r="AL111" s="315"/>
      <c r="AM111" s="50"/>
      <c r="AN111" s="50"/>
      <c r="AO111" s="50"/>
      <c r="AP111" s="50"/>
      <c r="AQ111" s="50"/>
      <c r="AR111" s="50"/>
      <c r="AS111" s="52"/>
      <c r="AT111" s="174"/>
      <c r="AU111" s="175"/>
      <c r="AV111" s="176"/>
      <c r="AW111" s="177"/>
      <c r="AX111" s="177"/>
      <c r="AY111" s="177"/>
      <c r="AZ111" s="177"/>
      <c r="BA111" s="177"/>
      <c r="BB111" s="177"/>
      <c r="BC111" s="177"/>
      <c r="BD111" s="178"/>
      <c r="BE111" s="179"/>
      <c r="BF111" s="180"/>
      <c r="BG111" s="181"/>
      <c r="BH111" s="182"/>
      <c r="BI111" s="182"/>
      <c r="BJ111" s="182"/>
      <c r="BK111" s="182"/>
      <c r="BL111" s="182"/>
      <c r="BM111" s="182"/>
      <c r="BN111" s="182"/>
      <c r="BO111" s="182"/>
      <c r="BP111" s="183"/>
      <c r="BQ111" s="49"/>
    </row>
    <row r="112" spans="1:69" ht="13.5" customHeight="1" x14ac:dyDescent="0.15">
      <c r="A112" s="184"/>
      <c r="B112" s="186"/>
      <c r="C112" s="187"/>
      <c r="D112" s="187"/>
      <c r="E112" s="188"/>
      <c r="F112" s="65"/>
      <c r="G112" s="186"/>
      <c r="H112" s="187"/>
      <c r="I112" s="187"/>
      <c r="J112" s="187"/>
      <c r="K112" s="187"/>
      <c r="L112" s="187"/>
      <c r="M112" s="187"/>
      <c r="N112" s="187"/>
      <c r="O112" s="187"/>
      <c r="P112" s="187"/>
      <c r="Q112" s="188"/>
      <c r="R112" s="192"/>
      <c r="S112" s="193"/>
      <c r="T112" s="196"/>
      <c r="U112" s="136"/>
      <c r="V112" s="137"/>
      <c r="W112" s="138"/>
      <c r="X112" s="142"/>
      <c r="Y112" s="143"/>
      <c r="Z112" s="143"/>
      <c r="AA112" s="143"/>
      <c r="AB112" s="143"/>
      <c r="AC112" s="143"/>
      <c r="AD112" s="143"/>
      <c r="AE112" s="143"/>
      <c r="AF112" s="316">
        <v>10</v>
      </c>
      <c r="AG112" s="311"/>
      <c r="AH112" s="311"/>
      <c r="AI112" s="311"/>
      <c r="AJ112" s="311"/>
      <c r="AK112" s="311"/>
      <c r="AL112" s="312"/>
      <c r="AM112" s="50">
        <f t="shared" ref="AM112" si="47">IF(ISBLANK(AF112),1,IF(AF112=10,1,IF(AF112="内税",2,IF(AF112=0,3))))</f>
        <v>1</v>
      </c>
      <c r="AN112" s="50">
        <f>IF(AM112=1,X112,0)</f>
        <v>0</v>
      </c>
      <c r="AO112" s="50">
        <f>IF(AM112=1,INT(X112*0.1),0)</f>
        <v>0</v>
      </c>
      <c r="AP112" s="50">
        <f>IF(AM112=2,ROUNDUP(X112/1.1,0),0)</f>
        <v>0</v>
      </c>
      <c r="AQ112" s="50">
        <f>IF(AM112=2,X112-AP112,0)</f>
        <v>0</v>
      </c>
      <c r="AR112" s="50">
        <f>IF(AM112=3,X112,0)</f>
        <v>0</v>
      </c>
      <c r="AS112" s="52">
        <v>0</v>
      </c>
      <c r="AT112" s="148">
        <f>IF(AM112&lt;3,10,0)</f>
        <v>10</v>
      </c>
      <c r="AU112" s="149"/>
      <c r="AV112" s="152">
        <f>IF(AM112=1,AN112,IF(AM112=2,AP112,AR112))</f>
        <v>0</v>
      </c>
      <c r="AW112" s="153"/>
      <c r="AX112" s="153"/>
      <c r="AY112" s="153"/>
      <c r="AZ112" s="153"/>
      <c r="BA112" s="153"/>
      <c r="BB112" s="153"/>
      <c r="BC112" s="153"/>
      <c r="BD112" s="154"/>
      <c r="BE112" s="158">
        <f>IF(AM112=1,AO112,IF(AM112=2,AQ112,AS112))</f>
        <v>0</v>
      </c>
      <c r="BF112" s="159"/>
      <c r="BG112" s="162">
        <f>AV112+BE112</f>
        <v>0</v>
      </c>
      <c r="BH112" s="163"/>
      <c r="BI112" s="163"/>
      <c r="BJ112" s="163"/>
      <c r="BK112" s="163"/>
      <c r="BL112" s="163"/>
      <c r="BM112" s="163"/>
      <c r="BN112" s="163"/>
      <c r="BO112" s="163"/>
      <c r="BP112" s="164"/>
      <c r="BQ112" s="49"/>
    </row>
    <row r="113" spans="1:69" ht="13.5" customHeight="1" x14ac:dyDescent="0.15">
      <c r="A113" s="198"/>
      <c r="B113" s="199"/>
      <c r="C113" s="200"/>
      <c r="D113" s="200"/>
      <c r="E113" s="201"/>
      <c r="F113" s="66"/>
      <c r="G113" s="199"/>
      <c r="H113" s="200"/>
      <c r="I113" s="200"/>
      <c r="J113" s="200"/>
      <c r="K113" s="200"/>
      <c r="L113" s="200"/>
      <c r="M113" s="200"/>
      <c r="N113" s="200"/>
      <c r="O113" s="200"/>
      <c r="P113" s="200"/>
      <c r="Q113" s="201"/>
      <c r="R113" s="202"/>
      <c r="S113" s="203"/>
      <c r="T113" s="204"/>
      <c r="U113" s="205"/>
      <c r="V113" s="206"/>
      <c r="W113" s="207"/>
      <c r="X113" s="171"/>
      <c r="Y113" s="172"/>
      <c r="Z113" s="172"/>
      <c r="AA113" s="172"/>
      <c r="AB113" s="172"/>
      <c r="AC113" s="172"/>
      <c r="AD113" s="172"/>
      <c r="AE113" s="172"/>
      <c r="AF113" s="317"/>
      <c r="AG113" s="314"/>
      <c r="AH113" s="314"/>
      <c r="AI113" s="314"/>
      <c r="AJ113" s="314"/>
      <c r="AK113" s="314"/>
      <c r="AL113" s="315"/>
      <c r="AM113" s="50"/>
      <c r="AN113" s="50"/>
      <c r="AO113" s="50"/>
      <c r="AP113" s="50"/>
      <c r="AQ113" s="50"/>
      <c r="AR113" s="50"/>
      <c r="AS113" s="52"/>
      <c r="AT113" s="174"/>
      <c r="AU113" s="175"/>
      <c r="AV113" s="176"/>
      <c r="AW113" s="177"/>
      <c r="AX113" s="177"/>
      <c r="AY113" s="177"/>
      <c r="AZ113" s="177"/>
      <c r="BA113" s="177"/>
      <c r="BB113" s="177"/>
      <c r="BC113" s="177"/>
      <c r="BD113" s="178"/>
      <c r="BE113" s="179"/>
      <c r="BF113" s="180"/>
      <c r="BG113" s="181"/>
      <c r="BH113" s="182"/>
      <c r="BI113" s="182"/>
      <c r="BJ113" s="182"/>
      <c r="BK113" s="182"/>
      <c r="BL113" s="182"/>
      <c r="BM113" s="182"/>
      <c r="BN113" s="182"/>
      <c r="BO113" s="182"/>
      <c r="BP113" s="183"/>
      <c r="BQ113" s="49"/>
    </row>
    <row r="114" spans="1:69" ht="13.5" customHeight="1" x14ac:dyDescent="0.15">
      <c r="A114" s="184"/>
      <c r="B114" s="186"/>
      <c r="C114" s="187"/>
      <c r="D114" s="187"/>
      <c r="E114" s="188"/>
      <c r="F114" s="65"/>
      <c r="G114" s="186"/>
      <c r="H114" s="187"/>
      <c r="I114" s="187"/>
      <c r="J114" s="187"/>
      <c r="K114" s="187"/>
      <c r="L114" s="187"/>
      <c r="M114" s="187"/>
      <c r="N114" s="187"/>
      <c r="O114" s="187"/>
      <c r="P114" s="187"/>
      <c r="Q114" s="188"/>
      <c r="R114" s="192"/>
      <c r="S114" s="193"/>
      <c r="T114" s="196"/>
      <c r="U114" s="136"/>
      <c r="V114" s="137"/>
      <c r="W114" s="138"/>
      <c r="X114" s="142"/>
      <c r="Y114" s="143"/>
      <c r="Z114" s="143"/>
      <c r="AA114" s="143"/>
      <c r="AB114" s="143"/>
      <c r="AC114" s="143"/>
      <c r="AD114" s="143"/>
      <c r="AE114" s="143"/>
      <c r="AF114" s="316">
        <v>10</v>
      </c>
      <c r="AG114" s="311"/>
      <c r="AH114" s="311"/>
      <c r="AI114" s="311"/>
      <c r="AJ114" s="311"/>
      <c r="AK114" s="311"/>
      <c r="AL114" s="312"/>
      <c r="AM114" s="50">
        <f t="shared" ref="AM114" si="48">IF(ISBLANK(AF114),1,IF(AF114=10,1,IF(AF114="内税",2,IF(AF114=0,3))))</f>
        <v>1</v>
      </c>
      <c r="AN114" s="50">
        <f>IF(AM114=1,X114,0)</f>
        <v>0</v>
      </c>
      <c r="AO114" s="50">
        <f>IF(AM114=1,INT(X114*0.1),0)</f>
        <v>0</v>
      </c>
      <c r="AP114" s="50">
        <f>IF(AM114=2,ROUNDUP(X114/1.1,0),0)</f>
        <v>0</v>
      </c>
      <c r="AQ114" s="50">
        <f>IF(AM114=2,X114-AP114,0)</f>
        <v>0</v>
      </c>
      <c r="AR114" s="50">
        <f>IF(AM114=3,X114,0)</f>
        <v>0</v>
      </c>
      <c r="AS114" s="52">
        <v>0</v>
      </c>
      <c r="AT114" s="148">
        <f>IF(AM114&lt;3,10,0)</f>
        <v>10</v>
      </c>
      <c r="AU114" s="149"/>
      <c r="AV114" s="152">
        <f>IF(AM114=1,AN114,IF(AM114=2,AP114,AR114))</f>
        <v>0</v>
      </c>
      <c r="AW114" s="153"/>
      <c r="AX114" s="153"/>
      <c r="AY114" s="153"/>
      <c r="AZ114" s="153"/>
      <c r="BA114" s="153"/>
      <c r="BB114" s="153"/>
      <c r="BC114" s="153"/>
      <c r="BD114" s="154"/>
      <c r="BE114" s="158">
        <f>IF(AM114=1,AO114,IF(AM114=2,AQ114,AS114))</f>
        <v>0</v>
      </c>
      <c r="BF114" s="159"/>
      <c r="BG114" s="162">
        <f>AV114+BE114</f>
        <v>0</v>
      </c>
      <c r="BH114" s="163"/>
      <c r="BI114" s="163"/>
      <c r="BJ114" s="163"/>
      <c r="BK114" s="163"/>
      <c r="BL114" s="163"/>
      <c r="BM114" s="163"/>
      <c r="BN114" s="163"/>
      <c r="BO114" s="163"/>
      <c r="BP114" s="164"/>
      <c r="BQ114" s="49"/>
    </row>
    <row r="115" spans="1:69" ht="13.5" customHeight="1" x14ac:dyDescent="0.15">
      <c r="A115" s="198"/>
      <c r="B115" s="199"/>
      <c r="C115" s="200"/>
      <c r="D115" s="200"/>
      <c r="E115" s="201"/>
      <c r="F115" s="66"/>
      <c r="G115" s="199"/>
      <c r="H115" s="200"/>
      <c r="I115" s="200"/>
      <c r="J115" s="200"/>
      <c r="K115" s="200"/>
      <c r="L115" s="200"/>
      <c r="M115" s="200"/>
      <c r="N115" s="200"/>
      <c r="O115" s="200"/>
      <c r="P115" s="200"/>
      <c r="Q115" s="201"/>
      <c r="R115" s="202"/>
      <c r="S115" s="203"/>
      <c r="T115" s="204"/>
      <c r="U115" s="205"/>
      <c r="V115" s="206"/>
      <c r="W115" s="207"/>
      <c r="X115" s="171"/>
      <c r="Y115" s="172"/>
      <c r="Z115" s="172"/>
      <c r="AA115" s="172"/>
      <c r="AB115" s="172"/>
      <c r="AC115" s="172"/>
      <c r="AD115" s="172"/>
      <c r="AE115" s="172"/>
      <c r="AF115" s="317"/>
      <c r="AG115" s="314"/>
      <c r="AH115" s="314"/>
      <c r="AI115" s="314"/>
      <c r="AJ115" s="314"/>
      <c r="AK115" s="314"/>
      <c r="AL115" s="315"/>
      <c r="AM115" s="50"/>
      <c r="AN115" s="50"/>
      <c r="AO115" s="50"/>
      <c r="AP115" s="50"/>
      <c r="AQ115" s="50"/>
      <c r="AR115" s="50"/>
      <c r="AS115" s="52"/>
      <c r="AT115" s="174"/>
      <c r="AU115" s="175"/>
      <c r="AV115" s="176"/>
      <c r="AW115" s="177"/>
      <c r="AX115" s="177"/>
      <c r="AY115" s="177"/>
      <c r="AZ115" s="177"/>
      <c r="BA115" s="177"/>
      <c r="BB115" s="177"/>
      <c r="BC115" s="177"/>
      <c r="BD115" s="178"/>
      <c r="BE115" s="179"/>
      <c r="BF115" s="180"/>
      <c r="BG115" s="181"/>
      <c r="BH115" s="182"/>
      <c r="BI115" s="182"/>
      <c r="BJ115" s="182"/>
      <c r="BK115" s="182"/>
      <c r="BL115" s="182"/>
      <c r="BM115" s="182"/>
      <c r="BN115" s="182"/>
      <c r="BO115" s="182"/>
      <c r="BP115" s="183"/>
      <c r="BQ115" s="49"/>
    </row>
    <row r="116" spans="1:69" ht="13.5" customHeight="1" x14ac:dyDescent="0.15">
      <c r="A116" s="184"/>
      <c r="B116" s="186"/>
      <c r="C116" s="187"/>
      <c r="D116" s="187"/>
      <c r="E116" s="188"/>
      <c r="F116" s="65"/>
      <c r="G116" s="186"/>
      <c r="H116" s="187"/>
      <c r="I116" s="187"/>
      <c r="J116" s="187"/>
      <c r="K116" s="187"/>
      <c r="L116" s="187"/>
      <c r="M116" s="187"/>
      <c r="N116" s="187"/>
      <c r="O116" s="187"/>
      <c r="P116" s="187"/>
      <c r="Q116" s="188"/>
      <c r="R116" s="192"/>
      <c r="S116" s="193"/>
      <c r="T116" s="196"/>
      <c r="U116" s="136"/>
      <c r="V116" s="137"/>
      <c r="W116" s="138"/>
      <c r="X116" s="142"/>
      <c r="Y116" s="143"/>
      <c r="Z116" s="143"/>
      <c r="AA116" s="143"/>
      <c r="AB116" s="143"/>
      <c r="AC116" s="143"/>
      <c r="AD116" s="143"/>
      <c r="AE116" s="143"/>
      <c r="AF116" s="316">
        <v>10</v>
      </c>
      <c r="AG116" s="311"/>
      <c r="AH116" s="311"/>
      <c r="AI116" s="311"/>
      <c r="AJ116" s="311"/>
      <c r="AK116" s="311"/>
      <c r="AL116" s="312"/>
      <c r="AM116" s="50">
        <f t="shared" ref="AM116" si="49">IF(ISBLANK(AF116),1,IF(AF116=10,1,IF(AF116="内税",2,IF(AF116=0,3))))</f>
        <v>1</v>
      </c>
      <c r="AN116" s="50">
        <f>IF(AM116=1,X116,0)</f>
        <v>0</v>
      </c>
      <c r="AO116" s="50">
        <f>IF(AM116=1,INT(X116*0.1),0)</f>
        <v>0</v>
      </c>
      <c r="AP116" s="50">
        <f>IF(AM116=2,ROUNDUP(X116/1.1,0),0)</f>
        <v>0</v>
      </c>
      <c r="AQ116" s="50">
        <f>IF(AM116=2,X116-AP116,0)</f>
        <v>0</v>
      </c>
      <c r="AR116" s="50">
        <f>IF(AM116=3,X116,0)</f>
        <v>0</v>
      </c>
      <c r="AS116" s="52">
        <v>0</v>
      </c>
      <c r="AT116" s="148">
        <f>IF(AM116&lt;3,10,0)</f>
        <v>10</v>
      </c>
      <c r="AU116" s="149"/>
      <c r="AV116" s="152">
        <f>IF(AM116=1,AN116,IF(AM116=2,AP116,AR116))</f>
        <v>0</v>
      </c>
      <c r="AW116" s="153"/>
      <c r="AX116" s="153"/>
      <c r="AY116" s="153"/>
      <c r="AZ116" s="153"/>
      <c r="BA116" s="153"/>
      <c r="BB116" s="153"/>
      <c r="BC116" s="153"/>
      <c r="BD116" s="154"/>
      <c r="BE116" s="158">
        <f>IF(AM116=1,AO116,IF(AM116=2,AQ116,AS116))</f>
        <v>0</v>
      </c>
      <c r="BF116" s="159"/>
      <c r="BG116" s="162">
        <f>AV116+BE116</f>
        <v>0</v>
      </c>
      <c r="BH116" s="163"/>
      <c r="BI116" s="163"/>
      <c r="BJ116" s="163"/>
      <c r="BK116" s="163"/>
      <c r="BL116" s="163"/>
      <c r="BM116" s="163"/>
      <c r="BN116" s="163"/>
      <c r="BO116" s="163"/>
      <c r="BP116" s="164"/>
      <c r="BQ116" s="49"/>
    </row>
    <row r="117" spans="1:69" ht="13.5" customHeight="1" x14ac:dyDescent="0.15">
      <c r="A117" s="198"/>
      <c r="B117" s="199"/>
      <c r="C117" s="200"/>
      <c r="D117" s="200"/>
      <c r="E117" s="201"/>
      <c r="F117" s="66"/>
      <c r="G117" s="199"/>
      <c r="H117" s="200"/>
      <c r="I117" s="200"/>
      <c r="J117" s="200"/>
      <c r="K117" s="200"/>
      <c r="L117" s="200"/>
      <c r="M117" s="200"/>
      <c r="N117" s="200"/>
      <c r="O117" s="200"/>
      <c r="P117" s="200"/>
      <c r="Q117" s="201"/>
      <c r="R117" s="202"/>
      <c r="S117" s="203"/>
      <c r="T117" s="204"/>
      <c r="U117" s="205"/>
      <c r="V117" s="206"/>
      <c r="W117" s="207"/>
      <c r="X117" s="171"/>
      <c r="Y117" s="172"/>
      <c r="Z117" s="172"/>
      <c r="AA117" s="172"/>
      <c r="AB117" s="172"/>
      <c r="AC117" s="172"/>
      <c r="AD117" s="172"/>
      <c r="AE117" s="172"/>
      <c r="AF117" s="317"/>
      <c r="AG117" s="314"/>
      <c r="AH117" s="314"/>
      <c r="AI117" s="314"/>
      <c r="AJ117" s="314"/>
      <c r="AK117" s="314"/>
      <c r="AL117" s="315"/>
      <c r="AM117" s="50"/>
      <c r="AN117" s="50"/>
      <c r="AO117" s="50"/>
      <c r="AP117" s="50"/>
      <c r="AQ117" s="50"/>
      <c r="AR117" s="50"/>
      <c r="AS117" s="52"/>
      <c r="AT117" s="174"/>
      <c r="AU117" s="175"/>
      <c r="AV117" s="176"/>
      <c r="AW117" s="177"/>
      <c r="AX117" s="177"/>
      <c r="AY117" s="177"/>
      <c r="AZ117" s="177"/>
      <c r="BA117" s="177"/>
      <c r="BB117" s="177"/>
      <c r="BC117" s="177"/>
      <c r="BD117" s="178"/>
      <c r="BE117" s="179"/>
      <c r="BF117" s="180"/>
      <c r="BG117" s="181"/>
      <c r="BH117" s="182"/>
      <c r="BI117" s="182"/>
      <c r="BJ117" s="182"/>
      <c r="BK117" s="182"/>
      <c r="BL117" s="182"/>
      <c r="BM117" s="182"/>
      <c r="BN117" s="182"/>
      <c r="BO117" s="182"/>
      <c r="BP117" s="183"/>
      <c r="BQ117" s="49"/>
    </row>
    <row r="118" spans="1:69" ht="13.5" customHeight="1" x14ac:dyDescent="0.15">
      <c r="A118" s="184"/>
      <c r="B118" s="186"/>
      <c r="C118" s="187"/>
      <c r="D118" s="187"/>
      <c r="E118" s="188"/>
      <c r="F118" s="65"/>
      <c r="G118" s="186"/>
      <c r="H118" s="187"/>
      <c r="I118" s="187"/>
      <c r="J118" s="187"/>
      <c r="K118" s="187"/>
      <c r="L118" s="187"/>
      <c r="M118" s="187"/>
      <c r="N118" s="187"/>
      <c r="O118" s="187"/>
      <c r="P118" s="187"/>
      <c r="Q118" s="188"/>
      <c r="R118" s="192"/>
      <c r="S118" s="193"/>
      <c r="T118" s="196"/>
      <c r="U118" s="136"/>
      <c r="V118" s="137"/>
      <c r="W118" s="138"/>
      <c r="X118" s="142"/>
      <c r="Y118" s="143"/>
      <c r="Z118" s="143"/>
      <c r="AA118" s="143"/>
      <c r="AB118" s="143"/>
      <c r="AC118" s="143"/>
      <c r="AD118" s="143"/>
      <c r="AE118" s="143"/>
      <c r="AF118" s="316">
        <v>10</v>
      </c>
      <c r="AG118" s="311"/>
      <c r="AH118" s="311"/>
      <c r="AI118" s="311"/>
      <c r="AJ118" s="311"/>
      <c r="AK118" s="311"/>
      <c r="AL118" s="312"/>
      <c r="AM118" s="50">
        <f t="shared" ref="AM118" si="50">IF(ISBLANK(AF118),1,IF(AF118=10,1,IF(AF118="内税",2,IF(AF118=0,3))))</f>
        <v>1</v>
      </c>
      <c r="AN118" s="50">
        <f>IF(AM118=1,X118,0)</f>
        <v>0</v>
      </c>
      <c r="AO118" s="50">
        <f>IF(AM118=1,INT(X118*0.1),0)</f>
        <v>0</v>
      </c>
      <c r="AP118" s="50">
        <f>IF(AM118=2,ROUNDUP(X118/1.1,0),0)</f>
        <v>0</v>
      </c>
      <c r="AQ118" s="50">
        <f>IF(AM118=2,X118-AP118,0)</f>
        <v>0</v>
      </c>
      <c r="AR118" s="50">
        <f>IF(AM118=3,X118,0)</f>
        <v>0</v>
      </c>
      <c r="AS118" s="52">
        <v>0</v>
      </c>
      <c r="AT118" s="148">
        <f>IF(AM118&lt;3,10,0)</f>
        <v>10</v>
      </c>
      <c r="AU118" s="149"/>
      <c r="AV118" s="152">
        <f>IF(AM118=1,AN118,IF(AM118=2,AP118,AR118))</f>
        <v>0</v>
      </c>
      <c r="AW118" s="153"/>
      <c r="AX118" s="153"/>
      <c r="AY118" s="153"/>
      <c r="AZ118" s="153"/>
      <c r="BA118" s="153"/>
      <c r="BB118" s="153"/>
      <c r="BC118" s="153"/>
      <c r="BD118" s="154"/>
      <c r="BE118" s="158">
        <f>IF(AM118=1,AO118,IF(AM118=2,AQ118,AS118))</f>
        <v>0</v>
      </c>
      <c r="BF118" s="159"/>
      <c r="BG118" s="162">
        <f>AV118+BE118</f>
        <v>0</v>
      </c>
      <c r="BH118" s="163"/>
      <c r="BI118" s="163"/>
      <c r="BJ118" s="163"/>
      <c r="BK118" s="163"/>
      <c r="BL118" s="163"/>
      <c r="BM118" s="163"/>
      <c r="BN118" s="163"/>
      <c r="BO118" s="163"/>
      <c r="BP118" s="164"/>
      <c r="BQ118" s="49"/>
    </row>
    <row r="119" spans="1:69" ht="13.5" customHeight="1" x14ac:dyDescent="0.15">
      <c r="A119" s="198"/>
      <c r="B119" s="199"/>
      <c r="C119" s="200"/>
      <c r="D119" s="200"/>
      <c r="E119" s="201"/>
      <c r="F119" s="66"/>
      <c r="G119" s="199"/>
      <c r="H119" s="200"/>
      <c r="I119" s="200"/>
      <c r="J119" s="200"/>
      <c r="K119" s="200"/>
      <c r="L119" s="200"/>
      <c r="M119" s="200"/>
      <c r="N119" s="200"/>
      <c r="O119" s="200"/>
      <c r="P119" s="200"/>
      <c r="Q119" s="201"/>
      <c r="R119" s="202"/>
      <c r="S119" s="203"/>
      <c r="T119" s="204"/>
      <c r="U119" s="205"/>
      <c r="V119" s="206"/>
      <c r="W119" s="207"/>
      <c r="X119" s="171"/>
      <c r="Y119" s="172"/>
      <c r="Z119" s="172"/>
      <c r="AA119" s="172"/>
      <c r="AB119" s="172"/>
      <c r="AC119" s="172"/>
      <c r="AD119" s="172"/>
      <c r="AE119" s="172"/>
      <c r="AF119" s="317"/>
      <c r="AG119" s="314"/>
      <c r="AH119" s="314"/>
      <c r="AI119" s="314"/>
      <c r="AJ119" s="314"/>
      <c r="AK119" s="314"/>
      <c r="AL119" s="315"/>
      <c r="AM119" s="50"/>
      <c r="AN119" s="50"/>
      <c r="AO119" s="50"/>
      <c r="AP119" s="50"/>
      <c r="AQ119" s="50"/>
      <c r="AR119" s="50"/>
      <c r="AS119" s="52"/>
      <c r="AT119" s="174"/>
      <c r="AU119" s="175"/>
      <c r="AV119" s="176"/>
      <c r="AW119" s="177"/>
      <c r="AX119" s="177"/>
      <c r="AY119" s="177"/>
      <c r="AZ119" s="177"/>
      <c r="BA119" s="177"/>
      <c r="BB119" s="177"/>
      <c r="BC119" s="177"/>
      <c r="BD119" s="178"/>
      <c r="BE119" s="179"/>
      <c r="BF119" s="180"/>
      <c r="BG119" s="181"/>
      <c r="BH119" s="182"/>
      <c r="BI119" s="182"/>
      <c r="BJ119" s="182"/>
      <c r="BK119" s="182"/>
      <c r="BL119" s="182"/>
      <c r="BM119" s="182"/>
      <c r="BN119" s="182"/>
      <c r="BO119" s="182"/>
      <c r="BP119" s="183"/>
      <c r="BQ119" s="49"/>
    </row>
    <row r="120" spans="1:69" ht="13.5" customHeight="1" x14ac:dyDescent="0.15">
      <c r="A120" s="184"/>
      <c r="B120" s="186"/>
      <c r="C120" s="187"/>
      <c r="D120" s="187"/>
      <c r="E120" s="188"/>
      <c r="F120" s="65"/>
      <c r="G120" s="186"/>
      <c r="H120" s="187"/>
      <c r="I120" s="187"/>
      <c r="J120" s="187"/>
      <c r="K120" s="187"/>
      <c r="L120" s="187"/>
      <c r="M120" s="187"/>
      <c r="N120" s="187"/>
      <c r="O120" s="187"/>
      <c r="P120" s="187"/>
      <c r="Q120" s="188"/>
      <c r="R120" s="192"/>
      <c r="S120" s="193"/>
      <c r="T120" s="196"/>
      <c r="U120" s="136"/>
      <c r="V120" s="137"/>
      <c r="W120" s="138"/>
      <c r="X120" s="142"/>
      <c r="Y120" s="143"/>
      <c r="Z120" s="143"/>
      <c r="AA120" s="143"/>
      <c r="AB120" s="143"/>
      <c r="AC120" s="143"/>
      <c r="AD120" s="143"/>
      <c r="AE120" s="143"/>
      <c r="AF120" s="316">
        <v>10</v>
      </c>
      <c r="AG120" s="311"/>
      <c r="AH120" s="311"/>
      <c r="AI120" s="311"/>
      <c r="AJ120" s="311"/>
      <c r="AK120" s="311"/>
      <c r="AL120" s="312"/>
      <c r="AM120" s="50">
        <f t="shared" ref="AM120" si="51">IF(ISBLANK(AF120),1,IF(AF120=10,1,IF(AF120="内税",2,IF(AF120=0,3))))</f>
        <v>1</v>
      </c>
      <c r="AN120" s="50">
        <f>IF(AM120=1,X120,0)</f>
        <v>0</v>
      </c>
      <c r="AO120" s="50">
        <f>IF(AM120=1,INT(X120*0.1),0)</f>
        <v>0</v>
      </c>
      <c r="AP120" s="50">
        <f>IF(AM120=2,ROUNDUP(X120/1.1,0),0)</f>
        <v>0</v>
      </c>
      <c r="AQ120" s="50">
        <f>IF(AM120=2,X120-AP120,0)</f>
        <v>0</v>
      </c>
      <c r="AR120" s="50">
        <f>IF(AM120=3,X120,0)</f>
        <v>0</v>
      </c>
      <c r="AS120" s="52">
        <v>0</v>
      </c>
      <c r="AT120" s="148">
        <f>IF(AM120&lt;3,10,0)</f>
        <v>10</v>
      </c>
      <c r="AU120" s="149"/>
      <c r="AV120" s="152">
        <f>IF(AM120=1,AN120,IF(AM120=2,AP120,AR120))</f>
        <v>0</v>
      </c>
      <c r="AW120" s="153"/>
      <c r="AX120" s="153"/>
      <c r="AY120" s="153"/>
      <c r="AZ120" s="153"/>
      <c r="BA120" s="153"/>
      <c r="BB120" s="153"/>
      <c r="BC120" s="153"/>
      <c r="BD120" s="154"/>
      <c r="BE120" s="158">
        <f>IF(AM120=1,AO120,IF(AM120=2,AQ120,AS120))</f>
        <v>0</v>
      </c>
      <c r="BF120" s="159"/>
      <c r="BG120" s="162">
        <f>AV120+BE120</f>
        <v>0</v>
      </c>
      <c r="BH120" s="163"/>
      <c r="BI120" s="163"/>
      <c r="BJ120" s="163"/>
      <c r="BK120" s="163"/>
      <c r="BL120" s="163"/>
      <c r="BM120" s="163"/>
      <c r="BN120" s="163"/>
      <c r="BO120" s="163"/>
      <c r="BP120" s="164"/>
      <c r="BQ120" s="49"/>
    </row>
    <row r="121" spans="1:69" ht="13.5" customHeight="1" x14ac:dyDescent="0.15">
      <c r="A121" s="198"/>
      <c r="B121" s="199"/>
      <c r="C121" s="200"/>
      <c r="D121" s="200"/>
      <c r="E121" s="201"/>
      <c r="F121" s="66"/>
      <c r="G121" s="199"/>
      <c r="H121" s="200"/>
      <c r="I121" s="200"/>
      <c r="J121" s="200"/>
      <c r="K121" s="200"/>
      <c r="L121" s="200"/>
      <c r="M121" s="200"/>
      <c r="N121" s="200"/>
      <c r="O121" s="200"/>
      <c r="P121" s="200"/>
      <c r="Q121" s="201"/>
      <c r="R121" s="202"/>
      <c r="S121" s="203"/>
      <c r="T121" s="204"/>
      <c r="U121" s="205"/>
      <c r="V121" s="206"/>
      <c r="W121" s="207"/>
      <c r="X121" s="171"/>
      <c r="Y121" s="172"/>
      <c r="Z121" s="172"/>
      <c r="AA121" s="172"/>
      <c r="AB121" s="172"/>
      <c r="AC121" s="172"/>
      <c r="AD121" s="172"/>
      <c r="AE121" s="172"/>
      <c r="AF121" s="317"/>
      <c r="AG121" s="314"/>
      <c r="AH121" s="314"/>
      <c r="AI121" s="314"/>
      <c r="AJ121" s="314"/>
      <c r="AK121" s="314"/>
      <c r="AL121" s="315"/>
      <c r="AM121" s="50"/>
      <c r="AN121" s="50"/>
      <c r="AO121" s="50"/>
      <c r="AP121" s="50"/>
      <c r="AQ121" s="50"/>
      <c r="AR121" s="50"/>
      <c r="AS121" s="52"/>
      <c r="AT121" s="174"/>
      <c r="AU121" s="175"/>
      <c r="AV121" s="176"/>
      <c r="AW121" s="177"/>
      <c r="AX121" s="177"/>
      <c r="AY121" s="177"/>
      <c r="AZ121" s="177"/>
      <c r="BA121" s="177"/>
      <c r="BB121" s="177"/>
      <c r="BC121" s="177"/>
      <c r="BD121" s="178"/>
      <c r="BE121" s="179"/>
      <c r="BF121" s="180"/>
      <c r="BG121" s="181"/>
      <c r="BH121" s="182"/>
      <c r="BI121" s="182"/>
      <c r="BJ121" s="182"/>
      <c r="BK121" s="182"/>
      <c r="BL121" s="182"/>
      <c r="BM121" s="182"/>
      <c r="BN121" s="182"/>
      <c r="BO121" s="182"/>
      <c r="BP121" s="183"/>
      <c r="BQ121" s="49"/>
    </row>
    <row r="122" spans="1:69" ht="13.5" customHeight="1" x14ac:dyDescent="0.15">
      <c r="A122" s="184"/>
      <c r="B122" s="186"/>
      <c r="C122" s="187"/>
      <c r="D122" s="187"/>
      <c r="E122" s="188"/>
      <c r="F122" s="65"/>
      <c r="G122" s="186"/>
      <c r="H122" s="187"/>
      <c r="I122" s="187"/>
      <c r="J122" s="187"/>
      <c r="K122" s="187"/>
      <c r="L122" s="187"/>
      <c r="M122" s="187"/>
      <c r="N122" s="187"/>
      <c r="O122" s="187"/>
      <c r="P122" s="187"/>
      <c r="Q122" s="188"/>
      <c r="R122" s="192"/>
      <c r="S122" s="193"/>
      <c r="T122" s="196"/>
      <c r="U122" s="136"/>
      <c r="V122" s="137"/>
      <c r="W122" s="138"/>
      <c r="X122" s="142"/>
      <c r="Y122" s="143"/>
      <c r="Z122" s="143"/>
      <c r="AA122" s="143"/>
      <c r="AB122" s="143"/>
      <c r="AC122" s="143"/>
      <c r="AD122" s="143"/>
      <c r="AE122" s="143"/>
      <c r="AF122" s="316">
        <v>10</v>
      </c>
      <c r="AG122" s="311"/>
      <c r="AH122" s="311"/>
      <c r="AI122" s="311"/>
      <c r="AJ122" s="311"/>
      <c r="AK122" s="311"/>
      <c r="AL122" s="312"/>
      <c r="AM122" s="50">
        <f t="shared" ref="AM122" si="52">IF(ISBLANK(AF122),1,IF(AF122=10,1,IF(AF122="内税",2,IF(AF122=0,3))))</f>
        <v>1</v>
      </c>
      <c r="AN122" s="50">
        <f>IF(AM122=1,X122,0)</f>
        <v>0</v>
      </c>
      <c r="AO122" s="50">
        <f>IF(AM122=1,INT(X122*0.1),0)</f>
        <v>0</v>
      </c>
      <c r="AP122" s="50">
        <f>IF(AM122=2,ROUNDUP(X122/1.1,0),0)</f>
        <v>0</v>
      </c>
      <c r="AQ122" s="50">
        <f>IF(AM122=2,X122-AP122,0)</f>
        <v>0</v>
      </c>
      <c r="AR122" s="50">
        <f>IF(AM122=3,X122,0)</f>
        <v>0</v>
      </c>
      <c r="AS122" s="52">
        <v>0</v>
      </c>
      <c r="AT122" s="148">
        <f>IF(AM122&lt;3,10,0)</f>
        <v>10</v>
      </c>
      <c r="AU122" s="149"/>
      <c r="AV122" s="152">
        <f>IF(AM122=1,AN122,IF(AM122=2,AP122,AR122))</f>
        <v>0</v>
      </c>
      <c r="AW122" s="153"/>
      <c r="AX122" s="153"/>
      <c r="AY122" s="153"/>
      <c r="AZ122" s="153"/>
      <c r="BA122" s="153"/>
      <c r="BB122" s="153"/>
      <c r="BC122" s="153"/>
      <c r="BD122" s="154"/>
      <c r="BE122" s="158">
        <f>IF(AM122=1,AO122,IF(AM122=2,AQ122,AS122))</f>
        <v>0</v>
      </c>
      <c r="BF122" s="159"/>
      <c r="BG122" s="162">
        <f>AV122+BE122</f>
        <v>0</v>
      </c>
      <c r="BH122" s="163"/>
      <c r="BI122" s="163"/>
      <c r="BJ122" s="163"/>
      <c r="BK122" s="163"/>
      <c r="BL122" s="163"/>
      <c r="BM122" s="163"/>
      <c r="BN122" s="163"/>
      <c r="BO122" s="163"/>
      <c r="BP122" s="164"/>
      <c r="BQ122" s="49"/>
    </row>
    <row r="123" spans="1:69" ht="13.5" customHeight="1" thickBot="1" x14ac:dyDescent="0.2">
      <c r="A123" s="361"/>
      <c r="B123" s="362"/>
      <c r="C123" s="363"/>
      <c r="D123" s="363"/>
      <c r="E123" s="364"/>
      <c r="F123" s="103"/>
      <c r="G123" s="362"/>
      <c r="H123" s="363"/>
      <c r="I123" s="363"/>
      <c r="J123" s="363"/>
      <c r="K123" s="363"/>
      <c r="L123" s="363"/>
      <c r="M123" s="363"/>
      <c r="N123" s="363"/>
      <c r="O123" s="363"/>
      <c r="P123" s="363"/>
      <c r="Q123" s="364"/>
      <c r="R123" s="365"/>
      <c r="S123" s="366"/>
      <c r="T123" s="367"/>
      <c r="U123" s="368"/>
      <c r="V123" s="369"/>
      <c r="W123" s="370"/>
      <c r="X123" s="145"/>
      <c r="Y123" s="146"/>
      <c r="Z123" s="146"/>
      <c r="AA123" s="146"/>
      <c r="AB123" s="146"/>
      <c r="AC123" s="146"/>
      <c r="AD123" s="146"/>
      <c r="AE123" s="146"/>
      <c r="AF123" s="337"/>
      <c r="AG123" s="338"/>
      <c r="AH123" s="338"/>
      <c r="AI123" s="338"/>
      <c r="AJ123" s="338"/>
      <c r="AK123" s="338"/>
      <c r="AL123" s="339"/>
      <c r="AM123" s="50"/>
      <c r="AN123" s="73"/>
      <c r="AO123" s="73"/>
      <c r="AP123" s="73"/>
      <c r="AQ123" s="73"/>
      <c r="AR123" s="73"/>
      <c r="AS123" s="74"/>
      <c r="AT123" s="150"/>
      <c r="AU123" s="151"/>
      <c r="AV123" s="155"/>
      <c r="AW123" s="156"/>
      <c r="AX123" s="156"/>
      <c r="AY123" s="156"/>
      <c r="AZ123" s="156"/>
      <c r="BA123" s="156"/>
      <c r="BB123" s="156"/>
      <c r="BC123" s="156"/>
      <c r="BD123" s="157"/>
      <c r="BE123" s="160"/>
      <c r="BF123" s="161"/>
      <c r="BG123" s="165"/>
      <c r="BH123" s="166"/>
      <c r="BI123" s="166"/>
      <c r="BJ123" s="166"/>
      <c r="BK123" s="166"/>
      <c r="BL123" s="166"/>
      <c r="BM123" s="166"/>
      <c r="BN123" s="166"/>
      <c r="BO123" s="166"/>
      <c r="BP123" s="167"/>
      <c r="BQ123" s="49"/>
    </row>
    <row r="124" spans="1:69" ht="27" customHeight="1" thickBot="1" x14ac:dyDescent="0.2">
      <c r="A124" s="318" t="s">
        <v>72</v>
      </c>
      <c r="B124" s="319"/>
      <c r="C124" s="319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20"/>
      <c r="X124" s="125"/>
      <c r="Y124" s="126"/>
      <c r="Z124" s="126"/>
      <c r="AA124" s="126"/>
      <c r="AB124" s="126"/>
      <c r="AC124" s="126"/>
      <c r="AD124" s="126"/>
      <c r="AE124" s="126"/>
      <c r="AF124" s="322" t="s">
        <v>73</v>
      </c>
      <c r="AG124" s="323"/>
      <c r="AH124" s="323"/>
      <c r="AI124" s="323"/>
      <c r="AJ124" s="323"/>
      <c r="AK124" s="323"/>
      <c r="AL124" s="323"/>
      <c r="AM124" s="323"/>
      <c r="AN124" s="323"/>
      <c r="AO124" s="323"/>
      <c r="AP124" s="323"/>
      <c r="AQ124" s="323"/>
      <c r="AR124" s="323"/>
      <c r="AS124" s="323"/>
      <c r="AT124" s="323"/>
      <c r="AU124" s="324"/>
      <c r="AV124" s="129">
        <f>SUM(AV100:AV123)</f>
        <v>0</v>
      </c>
      <c r="AW124" s="130"/>
      <c r="AX124" s="130"/>
      <c r="AY124" s="130"/>
      <c r="AZ124" s="130"/>
      <c r="BA124" s="130"/>
      <c r="BB124" s="130"/>
      <c r="BC124" s="130"/>
      <c r="BD124" s="131"/>
      <c r="BE124" s="132">
        <f>SUM(BE100:BF122)</f>
        <v>0</v>
      </c>
      <c r="BF124" s="132"/>
      <c r="BG124" s="133">
        <f>SUM(BG100:BP122)</f>
        <v>0</v>
      </c>
      <c r="BH124" s="134"/>
      <c r="BI124" s="134"/>
      <c r="BJ124" s="134"/>
      <c r="BK124" s="134"/>
      <c r="BL124" s="134"/>
      <c r="BM124" s="134"/>
      <c r="BN124" s="134"/>
      <c r="BO124" s="134"/>
      <c r="BP124" s="135"/>
      <c r="BQ124" s="57"/>
    </row>
    <row r="125" spans="1:69" ht="27" customHeight="1" thickBot="1" x14ac:dyDescent="0.2">
      <c r="A125" s="75"/>
      <c r="B125" s="75"/>
      <c r="C125" s="75"/>
      <c r="D125" s="75"/>
      <c r="E125" s="75"/>
      <c r="F125" s="75"/>
      <c r="G125" s="114" t="s">
        <v>67</v>
      </c>
      <c r="H125" s="115"/>
      <c r="I125" s="116"/>
      <c r="J125" s="117" t="s">
        <v>65</v>
      </c>
      <c r="K125" s="117"/>
      <c r="L125" s="117"/>
      <c r="M125" s="117"/>
      <c r="N125" s="117"/>
      <c r="O125" s="117"/>
      <c r="P125" s="118">
        <f>SUM(AN100:AN122)+SUM(AP100:AP122)</f>
        <v>0</v>
      </c>
      <c r="Q125" s="118"/>
      <c r="R125" s="118"/>
      <c r="S125" s="118"/>
      <c r="T125" s="117" t="s">
        <v>66</v>
      </c>
      <c r="U125" s="117"/>
      <c r="V125" s="117"/>
      <c r="W125" s="118">
        <f>SUM(AO100:AO122)+SUM(AQ100:AQ122)</f>
        <v>0</v>
      </c>
      <c r="X125" s="118"/>
      <c r="Y125" s="118"/>
      <c r="Z125" s="118"/>
      <c r="AA125" s="118"/>
      <c r="AB125" s="118"/>
      <c r="AC125" s="118"/>
      <c r="AD125" s="119"/>
      <c r="AE125" s="328" t="s">
        <v>61</v>
      </c>
      <c r="AF125" s="329"/>
      <c r="AG125" s="329"/>
      <c r="AH125" s="329"/>
      <c r="AI125" s="329"/>
      <c r="AJ125" s="329"/>
      <c r="AK125" s="330"/>
      <c r="AL125" s="325" t="s">
        <v>65</v>
      </c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7"/>
      <c r="BA125" s="331">
        <f>SUM(AR100:AR122)</f>
        <v>0</v>
      </c>
      <c r="BB125" s="118"/>
      <c r="BC125" s="118"/>
      <c r="BD125" s="118"/>
      <c r="BE125" s="118"/>
      <c r="BF125" s="168" t="s">
        <v>60</v>
      </c>
      <c r="BG125" s="168"/>
      <c r="BH125" s="168"/>
      <c r="BI125" s="169">
        <f>SUM(AS100:AS122)</f>
        <v>0</v>
      </c>
      <c r="BJ125" s="169"/>
      <c r="BK125" s="169"/>
      <c r="BL125" s="169"/>
      <c r="BM125" s="169"/>
      <c r="BN125" s="169"/>
      <c r="BO125" s="169"/>
      <c r="BP125" s="170"/>
      <c r="BQ125" s="9"/>
    </row>
    <row r="126" spans="1:69" ht="9.75" customHeight="1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</row>
    <row r="127" spans="1:69" ht="30" customHeight="1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104" t="s">
        <v>34</v>
      </c>
      <c r="AB127" s="105"/>
      <c r="AC127" s="105"/>
      <c r="AD127" s="105"/>
      <c r="AE127" s="105"/>
      <c r="AF127" s="105"/>
      <c r="AG127" s="105"/>
      <c r="AH127" s="105"/>
      <c r="AI127" s="106"/>
      <c r="AJ127" s="104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6"/>
      <c r="AV127" s="64"/>
      <c r="AW127" s="58"/>
      <c r="AX127" s="59"/>
      <c r="AY127" s="60"/>
      <c r="AZ127" s="61"/>
      <c r="BA127" s="62"/>
      <c r="BB127" s="60"/>
      <c r="BC127" s="63"/>
      <c r="BD127" s="9"/>
      <c r="BE127" s="9"/>
      <c r="BF127" s="19" t="s">
        <v>22</v>
      </c>
      <c r="BG127" s="20"/>
      <c r="BH127" s="110" t="s">
        <v>23</v>
      </c>
      <c r="BI127" s="111"/>
      <c r="BJ127" s="21"/>
      <c r="BK127" s="21"/>
      <c r="BL127" s="21"/>
      <c r="BM127" s="22"/>
      <c r="BN127" s="110" t="s">
        <v>27</v>
      </c>
      <c r="BO127" s="111"/>
      <c r="BP127" s="112"/>
      <c r="BQ127" s="113"/>
    </row>
    <row r="130" spans="1:69" ht="13.5" customHeight="1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306" t="s">
        <v>38</v>
      </c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  <c r="AD130" s="306"/>
      <c r="AE130" s="306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>
        <f>IF(AM143=1,INT(X143*0.1),IF(AM143=2,X143-AV143,0))</f>
        <v>0</v>
      </c>
      <c r="BC130" s="9"/>
      <c r="BD130" s="9"/>
      <c r="BE130" s="9"/>
      <c r="BF130" s="308" t="s">
        <v>49</v>
      </c>
      <c r="BG130" s="308"/>
      <c r="BH130" s="332">
        <f t="shared" ref="BH130" si="53">$BH$1</f>
        <v>0</v>
      </c>
      <c r="BI130" s="332"/>
      <c r="BJ130" s="332"/>
      <c r="BK130" s="332"/>
      <c r="BL130" s="332"/>
      <c r="BM130" s="332"/>
      <c r="BN130" s="332"/>
      <c r="BO130" s="332"/>
      <c r="BP130" s="332"/>
      <c r="BQ130" s="332"/>
    </row>
    <row r="131" spans="1:69" ht="14.25" customHeight="1" thickBot="1" x14ac:dyDescent="0.2">
      <c r="A131" s="286" t="s">
        <v>0</v>
      </c>
      <c r="B131" s="286"/>
      <c r="C131" s="10"/>
      <c r="D131" s="288" t="s">
        <v>30</v>
      </c>
      <c r="E131" s="288"/>
      <c r="F131" s="288"/>
      <c r="G131" s="290" t="s">
        <v>1</v>
      </c>
      <c r="H131" s="9"/>
      <c r="I131" s="9"/>
      <c r="J131" s="9"/>
      <c r="K131" s="9"/>
      <c r="L131" s="9"/>
      <c r="M131" s="9"/>
      <c r="N131" s="9"/>
      <c r="O131" s="9"/>
      <c r="P131" s="9"/>
      <c r="Q131" s="11"/>
      <c r="R131" s="307"/>
      <c r="S131" s="307"/>
      <c r="T131" s="307"/>
      <c r="U131" s="307"/>
      <c r="V131" s="307"/>
      <c r="W131" s="307"/>
      <c r="X131" s="307"/>
      <c r="Y131" s="307"/>
      <c r="Z131" s="307"/>
      <c r="AA131" s="307"/>
      <c r="AB131" s="307"/>
      <c r="AC131" s="307"/>
      <c r="AD131" s="307"/>
      <c r="AE131" s="307"/>
      <c r="AF131" s="12"/>
      <c r="AG131" s="12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333">
        <f t="shared" ref="AX131" si="54">$AX$2</f>
        <v>0</v>
      </c>
      <c r="AY131" s="333"/>
      <c r="AZ131" s="333"/>
      <c r="BA131" s="333"/>
      <c r="BB131" s="333"/>
      <c r="BC131" s="333"/>
      <c r="BD131" s="333"/>
      <c r="BE131" s="333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</row>
    <row r="132" spans="1:69" ht="14.25" customHeight="1" thickTop="1" x14ac:dyDescent="0.15">
      <c r="A132" s="287"/>
      <c r="B132" s="287"/>
      <c r="C132" s="13"/>
      <c r="D132" s="289"/>
      <c r="E132" s="289"/>
      <c r="F132" s="289"/>
      <c r="G132" s="291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247" t="s">
        <v>31</v>
      </c>
      <c r="AT132" s="247"/>
      <c r="AU132" s="247"/>
      <c r="AV132" s="247"/>
      <c r="AW132" s="247"/>
      <c r="AX132" s="334">
        <f>$AX$3</f>
        <v>0</v>
      </c>
      <c r="AY132" s="335"/>
      <c r="AZ132" s="335"/>
      <c r="BA132" s="335"/>
      <c r="BB132" s="335"/>
      <c r="BC132" s="335"/>
      <c r="BD132" s="335"/>
      <c r="BE132" s="335"/>
      <c r="BF132" s="335"/>
      <c r="BG132" s="335"/>
      <c r="BH132" s="335"/>
      <c r="BI132" s="335"/>
      <c r="BJ132" s="335"/>
      <c r="BK132" s="335"/>
      <c r="BL132" s="335"/>
      <c r="BM132" s="335"/>
      <c r="BN132" s="335"/>
      <c r="BO132" s="335"/>
      <c r="BP132" s="336"/>
      <c r="BQ132" s="9"/>
    </row>
    <row r="133" spans="1:69" ht="12.75" customHeight="1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340">
        <f t="shared" ref="U133" si="55">$U$4</f>
        <v>0</v>
      </c>
      <c r="V133" s="341"/>
      <c r="W133" s="342"/>
      <c r="X133" s="260" t="s">
        <v>16</v>
      </c>
      <c r="Y133" s="260"/>
      <c r="Z133" s="260"/>
      <c r="AA133" s="260"/>
      <c r="AB133" s="260"/>
      <c r="AC133" s="260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247" t="s">
        <v>32</v>
      </c>
      <c r="AT133" s="247"/>
      <c r="AU133" s="247"/>
      <c r="AV133" s="247"/>
      <c r="AW133" s="248"/>
      <c r="AX133" s="346">
        <f>$AX$4</f>
        <v>0</v>
      </c>
      <c r="AY133" s="347"/>
      <c r="AZ133" s="347"/>
      <c r="BA133" s="347"/>
      <c r="BB133" s="347"/>
      <c r="BC133" s="347"/>
      <c r="BD133" s="347"/>
      <c r="BE133" s="347"/>
      <c r="BF133" s="347"/>
      <c r="BG133" s="347"/>
      <c r="BH133" s="347"/>
      <c r="BI133" s="347"/>
      <c r="BJ133" s="347"/>
      <c r="BK133" s="347"/>
      <c r="BL133" s="347"/>
      <c r="BM133" s="347"/>
      <c r="BN133" s="347"/>
      <c r="BO133" s="347"/>
      <c r="BP133" s="348"/>
      <c r="BQ133" s="25" t="s">
        <v>26</v>
      </c>
    </row>
    <row r="134" spans="1:69" ht="9.75" customHeight="1" thickBo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4"/>
      <c r="S134" s="14"/>
      <c r="T134" s="14"/>
      <c r="U134" s="343"/>
      <c r="V134" s="344"/>
      <c r="W134" s="345"/>
      <c r="X134" s="302"/>
      <c r="Y134" s="302"/>
      <c r="Z134" s="302"/>
      <c r="AA134" s="302"/>
      <c r="AB134" s="302"/>
      <c r="AC134" s="302"/>
      <c r="AD134" s="14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247" t="s">
        <v>33</v>
      </c>
      <c r="AT134" s="247"/>
      <c r="AU134" s="247"/>
      <c r="AV134" s="247"/>
      <c r="AW134" s="247"/>
      <c r="AX134" s="349">
        <f>$AX$5</f>
        <v>0</v>
      </c>
      <c r="AY134" s="350"/>
      <c r="AZ134" s="350"/>
      <c r="BA134" s="350"/>
      <c r="BB134" s="350"/>
      <c r="BC134" s="350"/>
      <c r="BD134" s="350"/>
      <c r="BE134" s="350"/>
      <c r="BF134" s="350"/>
      <c r="BG134" s="350"/>
      <c r="BH134" s="350"/>
      <c r="BI134" s="350"/>
      <c r="BJ134" s="350"/>
      <c r="BK134" s="350"/>
      <c r="BL134" s="350"/>
      <c r="BM134" s="350"/>
      <c r="BN134" s="350"/>
      <c r="BO134" s="350"/>
      <c r="BP134" s="351"/>
      <c r="BQ134" s="25"/>
    </row>
    <row r="135" spans="1:69" ht="9.75" customHeight="1" x14ac:dyDescent="0.15">
      <c r="A135" s="273" t="s">
        <v>29</v>
      </c>
      <c r="B135" s="280" t="str">
        <f>IF(B143&lt;&gt;"",B92+1,"")</f>
        <v/>
      </c>
      <c r="C135" s="282" t="s">
        <v>74</v>
      </c>
      <c r="D135" s="284">
        <f t="shared" ref="D135" si="56">$D$6</f>
        <v>1</v>
      </c>
      <c r="E135" s="274" t="s">
        <v>2</v>
      </c>
      <c r="F135" s="275" t="s">
        <v>3</v>
      </c>
      <c r="G135" s="276"/>
      <c r="H135" s="266"/>
      <c r="I135" s="279"/>
      <c r="J135" s="264"/>
      <c r="K135" s="266"/>
      <c r="L135" s="268"/>
      <c r="M135" s="270"/>
      <c r="N135" s="266"/>
      <c r="O135" s="271" t="s">
        <v>4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47" t="s">
        <v>39</v>
      </c>
      <c r="AT135" s="247"/>
      <c r="AU135" s="247"/>
      <c r="AV135" s="247"/>
      <c r="AW135" s="248"/>
      <c r="AX135" s="349">
        <f>$AX$6</f>
        <v>0</v>
      </c>
      <c r="AY135" s="350"/>
      <c r="AZ135" s="350"/>
      <c r="BA135" s="350"/>
      <c r="BB135" s="350"/>
      <c r="BC135" s="350"/>
      <c r="BD135" s="350"/>
      <c r="BE135" s="350"/>
      <c r="BF135" s="350"/>
      <c r="BG135" s="350"/>
      <c r="BH135" s="350"/>
      <c r="BI135" s="350"/>
      <c r="BJ135" s="350"/>
      <c r="BK135" s="350"/>
      <c r="BL135" s="350"/>
      <c r="BM135" s="350"/>
      <c r="BN135" s="350"/>
      <c r="BO135" s="350"/>
      <c r="BP135" s="351"/>
      <c r="BQ135" s="9"/>
    </row>
    <row r="136" spans="1:69" ht="11.25" customHeight="1" thickBot="1" x14ac:dyDescent="0.2">
      <c r="A136" s="273"/>
      <c r="B136" s="281"/>
      <c r="C136" s="283"/>
      <c r="D136" s="285"/>
      <c r="E136" s="274"/>
      <c r="F136" s="277"/>
      <c r="G136" s="278"/>
      <c r="H136" s="267"/>
      <c r="I136" s="112"/>
      <c r="J136" s="265"/>
      <c r="K136" s="267"/>
      <c r="L136" s="269"/>
      <c r="M136" s="113"/>
      <c r="N136" s="267"/>
      <c r="O136" s="272"/>
      <c r="P136" s="15"/>
      <c r="Q136" s="9"/>
      <c r="R136" s="252" t="s">
        <v>40</v>
      </c>
      <c r="S136" s="352">
        <f t="shared" ref="S136" si="57">$S$7</f>
        <v>0</v>
      </c>
      <c r="T136" s="353"/>
      <c r="U136" s="257" t="s">
        <v>12</v>
      </c>
      <c r="V136" s="356">
        <f t="shared" ref="V136" si="58">$V$7</f>
        <v>0</v>
      </c>
      <c r="W136" s="260" t="s">
        <v>15</v>
      </c>
      <c r="X136" s="260"/>
      <c r="Y136" s="352">
        <f t="shared" ref="Y136" si="59">$Y$7</f>
        <v>0</v>
      </c>
      <c r="Z136" s="359"/>
      <c r="AA136" s="353"/>
      <c r="AB136" s="260" t="s">
        <v>17</v>
      </c>
      <c r="AC136" s="260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16" t="s">
        <v>5</v>
      </c>
      <c r="AV136" s="16"/>
      <c r="AW136" s="16"/>
      <c r="AX136" s="16"/>
      <c r="AY136" s="16"/>
      <c r="AZ136" s="16"/>
      <c r="BA136" s="16"/>
      <c r="BB136" s="16"/>
      <c r="BC136" s="16"/>
      <c r="BD136" s="16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</row>
    <row r="137" spans="1:69" ht="6.75" customHeight="1" x14ac:dyDescent="0.15">
      <c r="A137" s="9"/>
      <c r="B137" s="9"/>
      <c r="C137" s="9"/>
      <c r="D137" s="9"/>
      <c r="E137" s="9"/>
      <c r="F137" s="226" t="s">
        <v>7</v>
      </c>
      <c r="G137" s="227"/>
      <c r="H137" s="232">
        <f t="shared" ref="H137" si="60">$H$8</f>
        <v>0</v>
      </c>
      <c r="I137" s="232"/>
      <c r="J137" s="232"/>
      <c r="K137" s="232"/>
      <c r="L137" s="232"/>
      <c r="M137" s="232"/>
      <c r="N137" s="232"/>
      <c r="O137" s="233"/>
      <c r="P137" s="15"/>
      <c r="Q137" s="9"/>
      <c r="R137" s="252"/>
      <c r="S137" s="354"/>
      <c r="T137" s="355"/>
      <c r="U137" s="257"/>
      <c r="V137" s="357"/>
      <c r="W137" s="260"/>
      <c r="X137" s="260"/>
      <c r="Y137" s="354"/>
      <c r="Z137" s="360"/>
      <c r="AA137" s="355"/>
      <c r="AB137" s="260"/>
      <c r="AC137" s="260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238"/>
      <c r="AV137" s="239"/>
      <c r="AW137" s="239"/>
      <c r="AX137" s="239"/>
      <c r="AY137" s="239"/>
      <c r="AZ137" s="239"/>
      <c r="BA137" s="239"/>
      <c r="BB137" s="244"/>
      <c r="BC137" s="263" t="s">
        <v>21</v>
      </c>
      <c r="BD137" s="263"/>
      <c r="BE137" s="263"/>
      <c r="BF137" s="358">
        <f t="shared" ref="BF137" si="61">$BF$8</f>
        <v>0</v>
      </c>
      <c r="BG137" s="358"/>
      <c r="BH137" s="358"/>
      <c r="BI137" s="358"/>
      <c r="BJ137" s="358"/>
      <c r="BK137" s="358"/>
      <c r="BL137" s="358"/>
      <c r="BM137" s="358"/>
      <c r="BN137" s="358"/>
      <c r="BO137" s="358"/>
      <c r="BP137" s="358"/>
      <c r="BQ137" s="9"/>
    </row>
    <row r="138" spans="1:69" ht="4.5" customHeight="1" x14ac:dyDescent="0.15">
      <c r="A138" s="220" t="s">
        <v>6</v>
      </c>
      <c r="B138" s="220"/>
      <c r="C138" s="220"/>
      <c r="D138" s="220"/>
      <c r="E138" s="220"/>
      <c r="F138" s="228"/>
      <c r="G138" s="229"/>
      <c r="H138" s="234"/>
      <c r="I138" s="234"/>
      <c r="J138" s="234"/>
      <c r="K138" s="234"/>
      <c r="L138" s="234"/>
      <c r="M138" s="234"/>
      <c r="N138" s="234"/>
      <c r="O138" s="235"/>
      <c r="P138" s="15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240"/>
      <c r="AV138" s="241"/>
      <c r="AW138" s="241"/>
      <c r="AX138" s="241"/>
      <c r="AY138" s="241"/>
      <c r="AZ138" s="241"/>
      <c r="BA138" s="241"/>
      <c r="BB138" s="245"/>
      <c r="BC138" s="263"/>
      <c r="BD138" s="263"/>
      <c r="BE138" s="263"/>
      <c r="BF138" s="358"/>
      <c r="BG138" s="358"/>
      <c r="BH138" s="358"/>
      <c r="BI138" s="358"/>
      <c r="BJ138" s="358"/>
      <c r="BK138" s="358"/>
      <c r="BL138" s="358"/>
      <c r="BM138" s="358"/>
      <c r="BN138" s="358"/>
      <c r="BO138" s="358"/>
      <c r="BP138" s="358"/>
      <c r="BQ138" s="9"/>
    </row>
    <row r="139" spans="1:69" ht="9.75" customHeight="1" thickBot="1" x14ac:dyDescent="0.2">
      <c r="A139" s="220"/>
      <c r="B139" s="220"/>
      <c r="C139" s="220"/>
      <c r="D139" s="220"/>
      <c r="E139" s="220"/>
      <c r="F139" s="230"/>
      <c r="G139" s="231"/>
      <c r="H139" s="236"/>
      <c r="I139" s="236"/>
      <c r="J139" s="236"/>
      <c r="K139" s="236"/>
      <c r="L139" s="236"/>
      <c r="M139" s="236"/>
      <c r="N139" s="236"/>
      <c r="O139" s="237"/>
      <c r="P139" s="15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242"/>
      <c r="AV139" s="243"/>
      <c r="AW139" s="243"/>
      <c r="AX139" s="243"/>
      <c r="AY139" s="243"/>
      <c r="AZ139" s="243"/>
      <c r="BA139" s="243"/>
      <c r="BB139" s="246"/>
      <c r="BC139" s="53"/>
      <c r="BD139" s="53"/>
      <c r="BE139" s="53"/>
      <c r="BF139" s="358">
        <f t="shared" ref="BF139" si="62">$BF$10</f>
        <v>0</v>
      </c>
      <c r="BG139" s="358"/>
      <c r="BH139" s="358"/>
      <c r="BI139" s="358"/>
      <c r="BJ139" s="358"/>
      <c r="BK139" s="358"/>
      <c r="BL139" s="358"/>
      <c r="BM139" s="358"/>
      <c r="BN139" s="358"/>
      <c r="BO139" s="358"/>
      <c r="BP139" s="358"/>
      <c r="BQ139" s="9"/>
    </row>
    <row r="140" spans="1:69" ht="7.5" customHeight="1" thickBo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</row>
    <row r="141" spans="1:69" x14ac:dyDescent="0.15">
      <c r="A141" s="222" t="s">
        <v>8</v>
      </c>
      <c r="B141" s="210" t="s">
        <v>35</v>
      </c>
      <c r="C141" s="211"/>
      <c r="D141" s="211"/>
      <c r="E141" s="217"/>
      <c r="F141" s="17" t="s">
        <v>36</v>
      </c>
      <c r="G141" s="210" t="s">
        <v>9</v>
      </c>
      <c r="H141" s="211"/>
      <c r="I141" s="211"/>
      <c r="J141" s="211"/>
      <c r="K141" s="211"/>
      <c r="L141" s="211"/>
      <c r="M141" s="211"/>
      <c r="N141" s="211"/>
      <c r="O141" s="211"/>
      <c r="P141" s="211"/>
      <c r="Q141" s="217"/>
      <c r="R141" s="210" t="s">
        <v>10</v>
      </c>
      <c r="S141" s="217"/>
      <c r="T141" s="224" t="s">
        <v>11</v>
      </c>
      <c r="U141" s="210" t="s">
        <v>13</v>
      </c>
      <c r="V141" s="211"/>
      <c r="W141" s="217"/>
      <c r="X141" s="210" t="s">
        <v>14</v>
      </c>
      <c r="Y141" s="211"/>
      <c r="Z141" s="211"/>
      <c r="AA141" s="211"/>
      <c r="AB141" s="211"/>
      <c r="AC141" s="211"/>
      <c r="AD141" s="211"/>
      <c r="AE141" s="211"/>
      <c r="AF141" s="210" t="s">
        <v>50</v>
      </c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2"/>
      <c r="AV141" s="216" t="s">
        <v>57</v>
      </c>
      <c r="AW141" s="211"/>
      <c r="AX141" s="211"/>
      <c r="AY141" s="211"/>
      <c r="AZ141" s="211"/>
      <c r="BA141" s="211"/>
      <c r="BB141" s="211"/>
      <c r="BC141" s="211"/>
      <c r="BD141" s="217"/>
      <c r="BE141" s="210" t="s">
        <v>58</v>
      </c>
      <c r="BF141" s="217"/>
      <c r="BG141" s="210" t="s">
        <v>59</v>
      </c>
      <c r="BH141" s="211"/>
      <c r="BI141" s="211"/>
      <c r="BJ141" s="211"/>
      <c r="BK141" s="211"/>
      <c r="BL141" s="211"/>
      <c r="BM141" s="211"/>
      <c r="BN141" s="211"/>
      <c r="BO141" s="211"/>
      <c r="BP141" s="212"/>
      <c r="BQ141" s="26"/>
    </row>
    <row r="142" spans="1:69" x14ac:dyDescent="0.15">
      <c r="A142" s="223"/>
      <c r="B142" s="213"/>
      <c r="C142" s="214"/>
      <c r="D142" s="214"/>
      <c r="E142" s="219"/>
      <c r="F142" s="18" t="s">
        <v>37</v>
      </c>
      <c r="G142" s="213"/>
      <c r="H142" s="214"/>
      <c r="I142" s="214"/>
      <c r="J142" s="214"/>
      <c r="K142" s="214"/>
      <c r="L142" s="214"/>
      <c r="M142" s="214"/>
      <c r="N142" s="214"/>
      <c r="O142" s="214"/>
      <c r="P142" s="214"/>
      <c r="Q142" s="219"/>
      <c r="R142" s="213"/>
      <c r="S142" s="219"/>
      <c r="T142" s="225"/>
      <c r="U142" s="213"/>
      <c r="V142" s="214"/>
      <c r="W142" s="219"/>
      <c r="X142" s="213"/>
      <c r="Y142" s="214"/>
      <c r="Z142" s="214"/>
      <c r="AA142" s="214"/>
      <c r="AB142" s="214"/>
      <c r="AC142" s="214"/>
      <c r="AD142" s="214"/>
      <c r="AE142" s="214"/>
      <c r="AF142" s="213"/>
      <c r="AG142" s="214"/>
      <c r="AH142" s="214"/>
      <c r="AI142" s="214"/>
      <c r="AJ142" s="214"/>
      <c r="AK142" s="214"/>
      <c r="AL142" s="214"/>
      <c r="AM142" s="214"/>
      <c r="AN142" s="214"/>
      <c r="AO142" s="214"/>
      <c r="AP142" s="214"/>
      <c r="AQ142" s="214"/>
      <c r="AR142" s="214"/>
      <c r="AS142" s="214"/>
      <c r="AT142" s="214"/>
      <c r="AU142" s="215"/>
      <c r="AV142" s="218"/>
      <c r="AW142" s="214"/>
      <c r="AX142" s="214"/>
      <c r="AY142" s="214"/>
      <c r="AZ142" s="214"/>
      <c r="BA142" s="214"/>
      <c r="BB142" s="214"/>
      <c r="BC142" s="214"/>
      <c r="BD142" s="219"/>
      <c r="BE142" s="213"/>
      <c r="BF142" s="219"/>
      <c r="BG142" s="213"/>
      <c r="BH142" s="214"/>
      <c r="BI142" s="214"/>
      <c r="BJ142" s="214"/>
      <c r="BK142" s="214"/>
      <c r="BL142" s="214"/>
      <c r="BM142" s="214"/>
      <c r="BN142" s="214"/>
      <c r="BO142" s="214"/>
      <c r="BP142" s="215"/>
      <c r="BQ142" s="26"/>
    </row>
    <row r="143" spans="1:69" ht="13.5" customHeight="1" x14ac:dyDescent="0.15">
      <c r="A143" s="184"/>
      <c r="B143" s="186"/>
      <c r="C143" s="187"/>
      <c r="D143" s="187"/>
      <c r="E143" s="188"/>
      <c r="F143" s="65"/>
      <c r="G143" s="186"/>
      <c r="H143" s="187"/>
      <c r="I143" s="187"/>
      <c r="J143" s="187"/>
      <c r="K143" s="187"/>
      <c r="L143" s="187"/>
      <c r="M143" s="187"/>
      <c r="N143" s="187"/>
      <c r="O143" s="187"/>
      <c r="P143" s="187"/>
      <c r="Q143" s="188"/>
      <c r="R143" s="192"/>
      <c r="S143" s="193"/>
      <c r="T143" s="196"/>
      <c r="U143" s="136"/>
      <c r="V143" s="137"/>
      <c r="W143" s="138"/>
      <c r="X143" s="142"/>
      <c r="Y143" s="143"/>
      <c r="Z143" s="143"/>
      <c r="AA143" s="143"/>
      <c r="AB143" s="143"/>
      <c r="AC143" s="143"/>
      <c r="AD143" s="143"/>
      <c r="AE143" s="143"/>
      <c r="AF143" s="316">
        <v>10</v>
      </c>
      <c r="AG143" s="311"/>
      <c r="AH143" s="311"/>
      <c r="AI143" s="311"/>
      <c r="AJ143" s="311"/>
      <c r="AK143" s="311"/>
      <c r="AL143" s="312"/>
      <c r="AM143" s="50">
        <f>IF(ISBLANK(AF143),1,IF(AF143=10,1,IF(AF143="内税",2,IF(AF143=0,3))))</f>
        <v>1</v>
      </c>
      <c r="AN143" s="50">
        <f>IF(AM143=1,X143,0)</f>
        <v>0</v>
      </c>
      <c r="AO143" s="50">
        <f>IF(AM143=1,INT(X143*0.1),0)</f>
        <v>0</v>
      </c>
      <c r="AP143" s="50">
        <f>IF(AM143=2,ROUNDUP(X143/1.1,0),0)</f>
        <v>0</v>
      </c>
      <c r="AQ143" s="50">
        <f>IF(AM143=2,X143-AP143,0)</f>
        <v>0</v>
      </c>
      <c r="AR143" s="50">
        <f>IF(AM143=3,X143,0)</f>
        <v>0</v>
      </c>
      <c r="AS143" s="52">
        <v>0</v>
      </c>
      <c r="AT143" s="148">
        <f>IF(AM143&lt;3,10,0)</f>
        <v>10</v>
      </c>
      <c r="AU143" s="149"/>
      <c r="AV143" s="152">
        <f>IF(AM143=1,AN143,IF(AM143=2,AP143,AR143))</f>
        <v>0</v>
      </c>
      <c r="AW143" s="153"/>
      <c r="AX143" s="153"/>
      <c r="AY143" s="153"/>
      <c r="AZ143" s="153"/>
      <c r="BA143" s="153"/>
      <c r="BB143" s="153"/>
      <c r="BC143" s="153"/>
      <c r="BD143" s="154"/>
      <c r="BE143" s="158">
        <f>IF(AM143=1,AO143,IF(AM143=2,AQ143,AS143))</f>
        <v>0</v>
      </c>
      <c r="BF143" s="159"/>
      <c r="BG143" s="162">
        <f>AV143+BE143</f>
        <v>0</v>
      </c>
      <c r="BH143" s="163"/>
      <c r="BI143" s="163"/>
      <c r="BJ143" s="163"/>
      <c r="BK143" s="163"/>
      <c r="BL143" s="163"/>
      <c r="BM143" s="163"/>
      <c r="BN143" s="163"/>
      <c r="BO143" s="163"/>
      <c r="BP143" s="164"/>
      <c r="BQ143" s="49"/>
    </row>
    <row r="144" spans="1:69" ht="13.5" customHeight="1" x14ac:dyDescent="0.15">
      <c r="A144" s="198"/>
      <c r="B144" s="199"/>
      <c r="C144" s="200"/>
      <c r="D144" s="200"/>
      <c r="E144" s="201"/>
      <c r="F144" s="66"/>
      <c r="G144" s="199"/>
      <c r="H144" s="200"/>
      <c r="I144" s="200"/>
      <c r="J144" s="200"/>
      <c r="K144" s="200"/>
      <c r="L144" s="200"/>
      <c r="M144" s="200"/>
      <c r="N144" s="200"/>
      <c r="O144" s="200"/>
      <c r="P144" s="200"/>
      <c r="Q144" s="201"/>
      <c r="R144" s="202"/>
      <c r="S144" s="203"/>
      <c r="T144" s="204"/>
      <c r="U144" s="205"/>
      <c r="V144" s="206"/>
      <c r="W144" s="207"/>
      <c r="X144" s="171"/>
      <c r="Y144" s="172"/>
      <c r="Z144" s="172"/>
      <c r="AA144" s="172"/>
      <c r="AB144" s="172"/>
      <c r="AC144" s="172"/>
      <c r="AD144" s="172"/>
      <c r="AE144" s="172"/>
      <c r="AF144" s="317"/>
      <c r="AG144" s="314"/>
      <c r="AH144" s="314"/>
      <c r="AI144" s="314"/>
      <c r="AJ144" s="314"/>
      <c r="AK144" s="314"/>
      <c r="AL144" s="315"/>
      <c r="AM144" s="50"/>
      <c r="AN144" s="50"/>
      <c r="AO144" s="50"/>
      <c r="AP144" s="50"/>
      <c r="AQ144" s="50"/>
      <c r="AR144" s="50"/>
      <c r="AS144" s="52"/>
      <c r="AT144" s="174"/>
      <c r="AU144" s="175"/>
      <c r="AV144" s="176"/>
      <c r="AW144" s="177"/>
      <c r="AX144" s="177"/>
      <c r="AY144" s="177"/>
      <c r="AZ144" s="177"/>
      <c r="BA144" s="177"/>
      <c r="BB144" s="177"/>
      <c r="BC144" s="177"/>
      <c r="BD144" s="178"/>
      <c r="BE144" s="179"/>
      <c r="BF144" s="180"/>
      <c r="BG144" s="181"/>
      <c r="BH144" s="182"/>
      <c r="BI144" s="182"/>
      <c r="BJ144" s="182"/>
      <c r="BK144" s="182"/>
      <c r="BL144" s="182"/>
      <c r="BM144" s="182"/>
      <c r="BN144" s="182"/>
      <c r="BO144" s="182"/>
      <c r="BP144" s="183"/>
      <c r="BQ144" s="49"/>
    </row>
    <row r="145" spans="1:69" ht="13.5" customHeight="1" x14ac:dyDescent="0.15">
      <c r="A145" s="184"/>
      <c r="B145" s="186"/>
      <c r="C145" s="187"/>
      <c r="D145" s="187"/>
      <c r="E145" s="188"/>
      <c r="F145" s="65"/>
      <c r="G145" s="186"/>
      <c r="H145" s="187"/>
      <c r="I145" s="187"/>
      <c r="J145" s="187"/>
      <c r="K145" s="187"/>
      <c r="L145" s="187"/>
      <c r="M145" s="187"/>
      <c r="N145" s="187"/>
      <c r="O145" s="187"/>
      <c r="P145" s="187"/>
      <c r="Q145" s="188"/>
      <c r="R145" s="192"/>
      <c r="S145" s="193"/>
      <c r="T145" s="196"/>
      <c r="U145" s="136"/>
      <c r="V145" s="137"/>
      <c r="W145" s="138"/>
      <c r="X145" s="142"/>
      <c r="Y145" s="143"/>
      <c r="Z145" s="143"/>
      <c r="AA145" s="143"/>
      <c r="AB145" s="143"/>
      <c r="AC145" s="143"/>
      <c r="AD145" s="143"/>
      <c r="AE145" s="143"/>
      <c r="AF145" s="316">
        <v>10</v>
      </c>
      <c r="AG145" s="311"/>
      <c r="AH145" s="311"/>
      <c r="AI145" s="311"/>
      <c r="AJ145" s="311"/>
      <c r="AK145" s="311"/>
      <c r="AL145" s="312"/>
      <c r="AM145" s="50">
        <f t="shared" ref="AM145" si="63">IF(ISBLANK(AF145),1,IF(AF145=10,1,IF(AF145="内税",2,IF(AF145=0,3))))</f>
        <v>1</v>
      </c>
      <c r="AN145" s="50">
        <f>IF(AM145=1,X145,0)</f>
        <v>0</v>
      </c>
      <c r="AO145" s="50">
        <f>IF(AM145=1,INT(X145*0.1),0)</f>
        <v>0</v>
      </c>
      <c r="AP145" s="50">
        <f>IF(AM145=2,ROUNDUP(X145/1.1,0),0)</f>
        <v>0</v>
      </c>
      <c r="AQ145" s="50">
        <f>IF(AM145=2,X145-AP145,0)</f>
        <v>0</v>
      </c>
      <c r="AR145" s="50">
        <f>IF(AM145=3,X145,0)</f>
        <v>0</v>
      </c>
      <c r="AS145" s="52">
        <v>0</v>
      </c>
      <c r="AT145" s="148">
        <f>IF(AM145&lt;3,10,0)</f>
        <v>10</v>
      </c>
      <c r="AU145" s="149"/>
      <c r="AV145" s="152">
        <f>IF(AM145=1,AN145,IF(AM145=2,AP145,AR145))</f>
        <v>0</v>
      </c>
      <c r="AW145" s="153"/>
      <c r="AX145" s="153"/>
      <c r="AY145" s="153"/>
      <c r="AZ145" s="153"/>
      <c r="BA145" s="153"/>
      <c r="BB145" s="153"/>
      <c r="BC145" s="153"/>
      <c r="BD145" s="154"/>
      <c r="BE145" s="158">
        <f>IF(AM145=1,AO145,IF(AM145=2,AQ145,AS145))</f>
        <v>0</v>
      </c>
      <c r="BF145" s="159"/>
      <c r="BG145" s="162">
        <f>AV145+BE145</f>
        <v>0</v>
      </c>
      <c r="BH145" s="163"/>
      <c r="BI145" s="163"/>
      <c r="BJ145" s="163"/>
      <c r="BK145" s="163"/>
      <c r="BL145" s="163"/>
      <c r="BM145" s="163"/>
      <c r="BN145" s="163"/>
      <c r="BO145" s="163"/>
      <c r="BP145" s="164"/>
      <c r="BQ145" s="49"/>
    </row>
    <row r="146" spans="1:69" ht="13.5" customHeight="1" x14ac:dyDescent="0.15">
      <c r="A146" s="198"/>
      <c r="B146" s="199"/>
      <c r="C146" s="200"/>
      <c r="D146" s="200"/>
      <c r="E146" s="201"/>
      <c r="F146" s="66"/>
      <c r="G146" s="199"/>
      <c r="H146" s="200"/>
      <c r="I146" s="200"/>
      <c r="J146" s="200"/>
      <c r="K146" s="200"/>
      <c r="L146" s="200"/>
      <c r="M146" s="200"/>
      <c r="N146" s="200"/>
      <c r="O146" s="200"/>
      <c r="P146" s="200"/>
      <c r="Q146" s="201"/>
      <c r="R146" s="202"/>
      <c r="S146" s="203"/>
      <c r="T146" s="204"/>
      <c r="U146" s="205"/>
      <c r="V146" s="206"/>
      <c r="W146" s="207"/>
      <c r="X146" s="171"/>
      <c r="Y146" s="172"/>
      <c r="Z146" s="172"/>
      <c r="AA146" s="172"/>
      <c r="AB146" s="172"/>
      <c r="AC146" s="172"/>
      <c r="AD146" s="172"/>
      <c r="AE146" s="172"/>
      <c r="AF146" s="317"/>
      <c r="AG146" s="314"/>
      <c r="AH146" s="314"/>
      <c r="AI146" s="314"/>
      <c r="AJ146" s="314"/>
      <c r="AK146" s="314"/>
      <c r="AL146" s="315"/>
      <c r="AM146" s="50"/>
      <c r="AN146" s="50"/>
      <c r="AO146" s="50"/>
      <c r="AP146" s="50"/>
      <c r="AQ146" s="50"/>
      <c r="AR146" s="50"/>
      <c r="AS146" s="52"/>
      <c r="AT146" s="174"/>
      <c r="AU146" s="175"/>
      <c r="AV146" s="176"/>
      <c r="AW146" s="177"/>
      <c r="AX146" s="177"/>
      <c r="AY146" s="177"/>
      <c r="AZ146" s="177"/>
      <c r="BA146" s="177"/>
      <c r="BB146" s="177"/>
      <c r="BC146" s="177"/>
      <c r="BD146" s="178"/>
      <c r="BE146" s="179"/>
      <c r="BF146" s="180"/>
      <c r="BG146" s="181"/>
      <c r="BH146" s="182"/>
      <c r="BI146" s="182"/>
      <c r="BJ146" s="182"/>
      <c r="BK146" s="182"/>
      <c r="BL146" s="182"/>
      <c r="BM146" s="182"/>
      <c r="BN146" s="182"/>
      <c r="BO146" s="182"/>
      <c r="BP146" s="183"/>
      <c r="BQ146" s="49"/>
    </row>
    <row r="147" spans="1:69" ht="13.5" customHeight="1" x14ac:dyDescent="0.15">
      <c r="A147" s="184"/>
      <c r="B147" s="186"/>
      <c r="C147" s="187"/>
      <c r="D147" s="187"/>
      <c r="E147" s="188"/>
      <c r="F147" s="65"/>
      <c r="G147" s="186"/>
      <c r="H147" s="187"/>
      <c r="I147" s="187"/>
      <c r="J147" s="187"/>
      <c r="K147" s="187"/>
      <c r="L147" s="187"/>
      <c r="M147" s="187"/>
      <c r="N147" s="187"/>
      <c r="O147" s="187"/>
      <c r="P147" s="187"/>
      <c r="Q147" s="188"/>
      <c r="R147" s="192"/>
      <c r="S147" s="193"/>
      <c r="T147" s="196"/>
      <c r="U147" s="136"/>
      <c r="V147" s="137"/>
      <c r="W147" s="138"/>
      <c r="X147" s="142"/>
      <c r="Y147" s="143"/>
      <c r="Z147" s="143"/>
      <c r="AA147" s="143"/>
      <c r="AB147" s="143"/>
      <c r="AC147" s="143"/>
      <c r="AD147" s="143"/>
      <c r="AE147" s="143"/>
      <c r="AF147" s="316">
        <v>10</v>
      </c>
      <c r="AG147" s="311"/>
      <c r="AH147" s="311"/>
      <c r="AI147" s="311"/>
      <c r="AJ147" s="311"/>
      <c r="AK147" s="311"/>
      <c r="AL147" s="312"/>
      <c r="AM147" s="50">
        <f t="shared" ref="AM147" si="64">IF(ISBLANK(AF147),1,IF(AF147=10,1,IF(AF147="内税",2,IF(AF147=0,3))))</f>
        <v>1</v>
      </c>
      <c r="AN147" s="50">
        <f>IF(AM147=1,X147,0)</f>
        <v>0</v>
      </c>
      <c r="AO147" s="50">
        <f>IF(AM147=1,INT(X147*0.1),0)</f>
        <v>0</v>
      </c>
      <c r="AP147" s="50">
        <f>IF(AM147=2,ROUNDUP(X147/1.1,0),0)</f>
        <v>0</v>
      </c>
      <c r="AQ147" s="50">
        <f>IF(AM147=2,X147-AP147,0)</f>
        <v>0</v>
      </c>
      <c r="AR147" s="50">
        <f>IF(AM147=3,X147,0)</f>
        <v>0</v>
      </c>
      <c r="AS147" s="52">
        <v>0</v>
      </c>
      <c r="AT147" s="148">
        <f>IF(AM147&lt;3,10,0)</f>
        <v>10</v>
      </c>
      <c r="AU147" s="149"/>
      <c r="AV147" s="152">
        <f>IF(AM147=1,AN147,IF(AM147=2,AP147,AR147))</f>
        <v>0</v>
      </c>
      <c r="AW147" s="153"/>
      <c r="AX147" s="153"/>
      <c r="AY147" s="153"/>
      <c r="AZ147" s="153"/>
      <c r="BA147" s="153"/>
      <c r="BB147" s="153"/>
      <c r="BC147" s="153"/>
      <c r="BD147" s="154"/>
      <c r="BE147" s="158">
        <f>IF(AM147=1,AO147,IF(AM147=2,AQ147,AS147))</f>
        <v>0</v>
      </c>
      <c r="BF147" s="159"/>
      <c r="BG147" s="162">
        <f>AV147+BE147</f>
        <v>0</v>
      </c>
      <c r="BH147" s="163"/>
      <c r="BI147" s="163"/>
      <c r="BJ147" s="163"/>
      <c r="BK147" s="163"/>
      <c r="BL147" s="163"/>
      <c r="BM147" s="163"/>
      <c r="BN147" s="163"/>
      <c r="BO147" s="163"/>
      <c r="BP147" s="164"/>
      <c r="BQ147" s="49"/>
    </row>
    <row r="148" spans="1:69" ht="13.5" customHeight="1" x14ac:dyDescent="0.15">
      <c r="A148" s="198"/>
      <c r="B148" s="199"/>
      <c r="C148" s="200"/>
      <c r="D148" s="200"/>
      <c r="E148" s="201"/>
      <c r="F148" s="66"/>
      <c r="G148" s="199"/>
      <c r="H148" s="200"/>
      <c r="I148" s="200"/>
      <c r="J148" s="200"/>
      <c r="K148" s="200"/>
      <c r="L148" s="200"/>
      <c r="M148" s="200"/>
      <c r="N148" s="200"/>
      <c r="O148" s="200"/>
      <c r="P148" s="200"/>
      <c r="Q148" s="201"/>
      <c r="R148" s="202"/>
      <c r="S148" s="203"/>
      <c r="T148" s="204"/>
      <c r="U148" s="205"/>
      <c r="V148" s="206"/>
      <c r="W148" s="207"/>
      <c r="X148" s="171"/>
      <c r="Y148" s="172"/>
      <c r="Z148" s="172"/>
      <c r="AA148" s="172"/>
      <c r="AB148" s="172"/>
      <c r="AC148" s="172"/>
      <c r="AD148" s="172"/>
      <c r="AE148" s="172"/>
      <c r="AF148" s="317"/>
      <c r="AG148" s="314"/>
      <c r="AH148" s="314"/>
      <c r="AI148" s="314"/>
      <c r="AJ148" s="314"/>
      <c r="AK148" s="314"/>
      <c r="AL148" s="315"/>
      <c r="AM148" s="50"/>
      <c r="AN148" s="50"/>
      <c r="AO148" s="50"/>
      <c r="AP148" s="50"/>
      <c r="AQ148" s="50"/>
      <c r="AR148" s="50"/>
      <c r="AS148" s="52"/>
      <c r="AT148" s="174"/>
      <c r="AU148" s="175"/>
      <c r="AV148" s="176"/>
      <c r="AW148" s="177"/>
      <c r="AX148" s="177"/>
      <c r="AY148" s="177"/>
      <c r="AZ148" s="177"/>
      <c r="BA148" s="177"/>
      <c r="BB148" s="177"/>
      <c r="BC148" s="177"/>
      <c r="BD148" s="178"/>
      <c r="BE148" s="179"/>
      <c r="BF148" s="180"/>
      <c r="BG148" s="181"/>
      <c r="BH148" s="182"/>
      <c r="BI148" s="182"/>
      <c r="BJ148" s="182"/>
      <c r="BK148" s="182"/>
      <c r="BL148" s="182"/>
      <c r="BM148" s="182"/>
      <c r="BN148" s="182"/>
      <c r="BO148" s="182"/>
      <c r="BP148" s="183"/>
      <c r="BQ148" s="49"/>
    </row>
    <row r="149" spans="1:69" ht="13.5" customHeight="1" x14ac:dyDescent="0.15">
      <c r="A149" s="184"/>
      <c r="B149" s="186"/>
      <c r="C149" s="187"/>
      <c r="D149" s="187"/>
      <c r="E149" s="188"/>
      <c r="F149" s="65"/>
      <c r="G149" s="186"/>
      <c r="H149" s="187"/>
      <c r="I149" s="187"/>
      <c r="J149" s="187"/>
      <c r="K149" s="187"/>
      <c r="L149" s="187"/>
      <c r="M149" s="187"/>
      <c r="N149" s="187"/>
      <c r="O149" s="187"/>
      <c r="P149" s="187"/>
      <c r="Q149" s="188"/>
      <c r="R149" s="192"/>
      <c r="S149" s="193"/>
      <c r="T149" s="196"/>
      <c r="U149" s="136"/>
      <c r="V149" s="137"/>
      <c r="W149" s="138"/>
      <c r="X149" s="142"/>
      <c r="Y149" s="143"/>
      <c r="Z149" s="143"/>
      <c r="AA149" s="143"/>
      <c r="AB149" s="143"/>
      <c r="AC149" s="143"/>
      <c r="AD149" s="143"/>
      <c r="AE149" s="143"/>
      <c r="AF149" s="316">
        <v>10</v>
      </c>
      <c r="AG149" s="311"/>
      <c r="AH149" s="311"/>
      <c r="AI149" s="311"/>
      <c r="AJ149" s="311"/>
      <c r="AK149" s="311"/>
      <c r="AL149" s="312"/>
      <c r="AM149" s="50">
        <f t="shared" ref="AM149" si="65">IF(ISBLANK(AF149),1,IF(AF149=10,1,IF(AF149="内税",2,IF(AF149=0,3))))</f>
        <v>1</v>
      </c>
      <c r="AN149" s="50">
        <f>IF(AM149=1,X149,0)</f>
        <v>0</v>
      </c>
      <c r="AO149" s="50">
        <f>IF(AM149=1,INT(X149*0.1),0)</f>
        <v>0</v>
      </c>
      <c r="AP149" s="50">
        <f>IF(AM149=2,ROUNDUP(X149/1.1,0),0)</f>
        <v>0</v>
      </c>
      <c r="AQ149" s="50">
        <f>IF(AM149=2,X149-AP149,0)</f>
        <v>0</v>
      </c>
      <c r="AR149" s="50">
        <f>IF(AM149=3,X149,0)</f>
        <v>0</v>
      </c>
      <c r="AS149" s="52">
        <v>0</v>
      </c>
      <c r="AT149" s="148">
        <f>IF(AM149&lt;3,10,0)</f>
        <v>10</v>
      </c>
      <c r="AU149" s="149"/>
      <c r="AV149" s="152">
        <f>IF(AM149=1,AN149,IF(AM149=2,AP149,AR149))</f>
        <v>0</v>
      </c>
      <c r="AW149" s="153"/>
      <c r="AX149" s="153"/>
      <c r="AY149" s="153"/>
      <c r="AZ149" s="153"/>
      <c r="BA149" s="153"/>
      <c r="BB149" s="153"/>
      <c r="BC149" s="153"/>
      <c r="BD149" s="154"/>
      <c r="BE149" s="158">
        <f>IF(AM149=1,AO149,IF(AM149=2,AQ149,AS149))</f>
        <v>0</v>
      </c>
      <c r="BF149" s="159"/>
      <c r="BG149" s="162">
        <f>AV149+BE149</f>
        <v>0</v>
      </c>
      <c r="BH149" s="163"/>
      <c r="BI149" s="163"/>
      <c r="BJ149" s="163"/>
      <c r="BK149" s="163"/>
      <c r="BL149" s="163"/>
      <c r="BM149" s="163"/>
      <c r="BN149" s="163"/>
      <c r="BO149" s="163"/>
      <c r="BP149" s="164"/>
      <c r="BQ149" s="49"/>
    </row>
    <row r="150" spans="1:69" ht="13.5" customHeight="1" x14ac:dyDescent="0.15">
      <c r="A150" s="198"/>
      <c r="B150" s="199"/>
      <c r="C150" s="200"/>
      <c r="D150" s="200"/>
      <c r="E150" s="201"/>
      <c r="F150" s="66"/>
      <c r="G150" s="199"/>
      <c r="H150" s="200"/>
      <c r="I150" s="200"/>
      <c r="J150" s="200"/>
      <c r="K150" s="200"/>
      <c r="L150" s="200"/>
      <c r="M150" s="200"/>
      <c r="N150" s="200"/>
      <c r="O150" s="200"/>
      <c r="P150" s="200"/>
      <c r="Q150" s="201"/>
      <c r="R150" s="202"/>
      <c r="S150" s="203"/>
      <c r="T150" s="204"/>
      <c r="U150" s="205"/>
      <c r="V150" s="206"/>
      <c r="W150" s="207"/>
      <c r="X150" s="171"/>
      <c r="Y150" s="172"/>
      <c r="Z150" s="172"/>
      <c r="AA150" s="172"/>
      <c r="AB150" s="172"/>
      <c r="AC150" s="172"/>
      <c r="AD150" s="172"/>
      <c r="AE150" s="172"/>
      <c r="AF150" s="317"/>
      <c r="AG150" s="314"/>
      <c r="AH150" s="314"/>
      <c r="AI150" s="314"/>
      <c r="AJ150" s="314"/>
      <c r="AK150" s="314"/>
      <c r="AL150" s="315"/>
      <c r="AM150" s="50"/>
      <c r="AN150" s="50"/>
      <c r="AO150" s="50"/>
      <c r="AP150" s="50"/>
      <c r="AQ150" s="50"/>
      <c r="AR150" s="50"/>
      <c r="AS150" s="52"/>
      <c r="AT150" s="174"/>
      <c r="AU150" s="175"/>
      <c r="AV150" s="176"/>
      <c r="AW150" s="177"/>
      <c r="AX150" s="177"/>
      <c r="AY150" s="177"/>
      <c r="AZ150" s="177"/>
      <c r="BA150" s="177"/>
      <c r="BB150" s="177"/>
      <c r="BC150" s="177"/>
      <c r="BD150" s="178"/>
      <c r="BE150" s="179"/>
      <c r="BF150" s="180"/>
      <c r="BG150" s="181"/>
      <c r="BH150" s="182"/>
      <c r="BI150" s="182"/>
      <c r="BJ150" s="182"/>
      <c r="BK150" s="182"/>
      <c r="BL150" s="182"/>
      <c r="BM150" s="182"/>
      <c r="BN150" s="182"/>
      <c r="BO150" s="182"/>
      <c r="BP150" s="183"/>
      <c r="BQ150" s="49"/>
    </row>
    <row r="151" spans="1:69" ht="13.5" customHeight="1" x14ac:dyDescent="0.15">
      <c r="A151" s="184"/>
      <c r="B151" s="186"/>
      <c r="C151" s="187"/>
      <c r="D151" s="187"/>
      <c r="E151" s="188"/>
      <c r="F151" s="65"/>
      <c r="G151" s="186"/>
      <c r="H151" s="187"/>
      <c r="I151" s="187"/>
      <c r="J151" s="187"/>
      <c r="K151" s="187"/>
      <c r="L151" s="187"/>
      <c r="M151" s="187"/>
      <c r="N151" s="187"/>
      <c r="O151" s="187"/>
      <c r="P151" s="187"/>
      <c r="Q151" s="188"/>
      <c r="R151" s="192"/>
      <c r="S151" s="193"/>
      <c r="T151" s="196"/>
      <c r="U151" s="136"/>
      <c r="V151" s="137"/>
      <c r="W151" s="138"/>
      <c r="X151" s="142"/>
      <c r="Y151" s="143"/>
      <c r="Z151" s="143"/>
      <c r="AA151" s="143"/>
      <c r="AB151" s="143"/>
      <c r="AC151" s="143"/>
      <c r="AD151" s="143"/>
      <c r="AE151" s="143"/>
      <c r="AF151" s="316">
        <v>10</v>
      </c>
      <c r="AG151" s="311"/>
      <c r="AH151" s="311"/>
      <c r="AI151" s="311"/>
      <c r="AJ151" s="311"/>
      <c r="AK151" s="311"/>
      <c r="AL151" s="312"/>
      <c r="AM151" s="50">
        <f t="shared" ref="AM151" si="66">IF(ISBLANK(AF151),1,IF(AF151=10,1,IF(AF151="内税",2,IF(AF151=0,3))))</f>
        <v>1</v>
      </c>
      <c r="AN151" s="50">
        <f>IF(AM151=1,X151,0)</f>
        <v>0</v>
      </c>
      <c r="AO151" s="50">
        <f>IF(AM151=1,INT(X151*0.1),0)</f>
        <v>0</v>
      </c>
      <c r="AP151" s="50">
        <f>IF(AM151=2,ROUNDUP(X151/1.1,0),0)</f>
        <v>0</v>
      </c>
      <c r="AQ151" s="50">
        <f>IF(AM151=2,X151-AP151,0)</f>
        <v>0</v>
      </c>
      <c r="AR151" s="50">
        <f>IF(AM151=3,X151,0)</f>
        <v>0</v>
      </c>
      <c r="AS151" s="52">
        <v>0</v>
      </c>
      <c r="AT151" s="148">
        <f>IF(AM151&lt;3,10,0)</f>
        <v>10</v>
      </c>
      <c r="AU151" s="149"/>
      <c r="AV151" s="152">
        <f>IF(AM151=1,AN151,IF(AM151=2,AP151,AR151))</f>
        <v>0</v>
      </c>
      <c r="AW151" s="153"/>
      <c r="AX151" s="153"/>
      <c r="AY151" s="153"/>
      <c r="AZ151" s="153"/>
      <c r="BA151" s="153"/>
      <c r="BB151" s="153"/>
      <c r="BC151" s="153"/>
      <c r="BD151" s="154"/>
      <c r="BE151" s="158">
        <f>IF(AM151=1,AO151,IF(AM151=2,AQ151,AS151))</f>
        <v>0</v>
      </c>
      <c r="BF151" s="159"/>
      <c r="BG151" s="162">
        <f>AV151+BE151</f>
        <v>0</v>
      </c>
      <c r="BH151" s="163"/>
      <c r="BI151" s="163"/>
      <c r="BJ151" s="163"/>
      <c r="BK151" s="163"/>
      <c r="BL151" s="163"/>
      <c r="BM151" s="163"/>
      <c r="BN151" s="163"/>
      <c r="BO151" s="163"/>
      <c r="BP151" s="164"/>
      <c r="BQ151" s="49"/>
    </row>
    <row r="152" spans="1:69" ht="13.5" customHeight="1" x14ac:dyDescent="0.15">
      <c r="A152" s="198"/>
      <c r="B152" s="199"/>
      <c r="C152" s="200"/>
      <c r="D152" s="200"/>
      <c r="E152" s="201"/>
      <c r="F152" s="66"/>
      <c r="G152" s="199"/>
      <c r="H152" s="200"/>
      <c r="I152" s="200"/>
      <c r="J152" s="200"/>
      <c r="K152" s="200"/>
      <c r="L152" s="200"/>
      <c r="M152" s="200"/>
      <c r="N152" s="200"/>
      <c r="O152" s="200"/>
      <c r="P152" s="200"/>
      <c r="Q152" s="201"/>
      <c r="R152" s="202"/>
      <c r="S152" s="203"/>
      <c r="T152" s="204"/>
      <c r="U152" s="205"/>
      <c r="V152" s="206"/>
      <c r="W152" s="207"/>
      <c r="X152" s="171"/>
      <c r="Y152" s="172"/>
      <c r="Z152" s="172"/>
      <c r="AA152" s="172"/>
      <c r="AB152" s="172"/>
      <c r="AC152" s="172"/>
      <c r="AD152" s="172"/>
      <c r="AE152" s="172"/>
      <c r="AF152" s="317"/>
      <c r="AG152" s="314"/>
      <c r="AH152" s="314"/>
      <c r="AI152" s="314"/>
      <c r="AJ152" s="314"/>
      <c r="AK152" s="314"/>
      <c r="AL152" s="315"/>
      <c r="AM152" s="50"/>
      <c r="AN152" s="50"/>
      <c r="AO152" s="50"/>
      <c r="AP152" s="50"/>
      <c r="AQ152" s="50"/>
      <c r="AR152" s="50"/>
      <c r="AS152" s="52"/>
      <c r="AT152" s="174"/>
      <c r="AU152" s="175"/>
      <c r="AV152" s="176"/>
      <c r="AW152" s="177"/>
      <c r="AX152" s="177"/>
      <c r="AY152" s="177"/>
      <c r="AZ152" s="177"/>
      <c r="BA152" s="177"/>
      <c r="BB152" s="177"/>
      <c r="BC152" s="177"/>
      <c r="BD152" s="178"/>
      <c r="BE152" s="179"/>
      <c r="BF152" s="180"/>
      <c r="BG152" s="181"/>
      <c r="BH152" s="182"/>
      <c r="BI152" s="182"/>
      <c r="BJ152" s="182"/>
      <c r="BK152" s="182"/>
      <c r="BL152" s="182"/>
      <c r="BM152" s="182"/>
      <c r="BN152" s="182"/>
      <c r="BO152" s="182"/>
      <c r="BP152" s="183"/>
      <c r="BQ152" s="49"/>
    </row>
    <row r="153" spans="1:69" ht="13.5" customHeight="1" x14ac:dyDescent="0.15">
      <c r="A153" s="184"/>
      <c r="B153" s="186"/>
      <c r="C153" s="187"/>
      <c r="D153" s="187"/>
      <c r="E153" s="188"/>
      <c r="F153" s="65"/>
      <c r="G153" s="186"/>
      <c r="H153" s="187"/>
      <c r="I153" s="187"/>
      <c r="J153" s="187"/>
      <c r="K153" s="187"/>
      <c r="L153" s="187"/>
      <c r="M153" s="187"/>
      <c r="N153" s="187"/>
      <c r="O153" s="187"/>
      <c r="P153" s="187"/>
      <c r="Q153" s="188"/>
      <c r="R153" s="192"/>
      <c r="S153" s="193"/>
      <c r="T153" s="196"/>
      <c r="U153" s="136"/>
      <c r="V153" s="137"/>
      <c r="W153" s="138"/>
      <c r="X153" s="142"/>
      <c r="Y153" s="143"/>
      <c r="Z153" s="143"/>
      <c r="AA153" s="143"/>
      <c r="AB153" s="143"/>
      <c r="AC153" s="143"/>
      <c r="AD153" s="143"/>
      <c r="AE153" s="143"/>
      <c r="AF153" s="316">
        <v>10</v>
      </c>
      <c r="AG153" s="311"/>
      <c r="AH153" s="311"/>
      <c r="AI153" s="311"/>
      <c r="AJ153" s="311"/>
      <c r="AK153" s="311"/>
      <c r="AL153" s="312"/>
      <c r="AM153" s="50">
        <f t="shared" ref="AM153" si="67">IF(ISBLANK(AF153),1,IF(AF153=10,1,IF(AF153="内税",2,IF(AF153=0,3))))</f>
        <v>1</v>
      </c>
      <c r="AN153" s="50">
        <f>IF(AM153=1,X153,0)</f>
        <v>0</v>
      </c>
      <c r="AO153" s="50">
        <f>IF(AM153=1,INT(X153*0.1),0)</f>
        <v>0</v>
      </c>
      <c r="AP153" s="50">
        <f>IF(AM153=2,ROUNDUP(X153/1.1,0),0)</f>
        <v>0</v>
      </c>
      <c r="AQ153" s="50">
        <f>IF(AM153=2,X153-AP153,0)</f>
        <v>0</v>
      </c>
      <c r="AR153" s="50">
        <f>IF(AM153=3,X153,0)</f>
        <v>0</v>
      </c>
      <c r="AS153" s="52">
        <v>0</v>
      </c>
      <c r="AT153" s="148">
        <f>IF(AM153&lt;3,10,0)</f>
        <v>10</v>
      </c>
      <c r="AU153" s="149"/>
      <c r="AV153" s="152">
        <f>IF(AM153=1,AN153,IF(AM153=2,AP153,AR153))</f>
        <v>0</v>
      </c>
      <c r="AW153" s="153"/>
      <c r="AX153" s="153"/>
      <c r="AY153" s="153"/>
      <c r="AZ153" s="153"/>
      <c r="BA153" s="153"/>
      <c r="BB153" s="153"/>
      <c r="BC153" s="153"/>
      <c r="BD153" s="154"/>
      <c r="BE153" s="158">
        <f>IF(AM153=1,AO153,IF(AM153=2,AQ153,AS153))</f>
        <v>0</v>
      </c>
      <c r="BF153" s="159"/>
      <c r="BG153" s="162">
        <f>AV153+BE153</f>
        <v>0</v>
      </c>
      <c r="BH153" s="163"/>
      <c r="BI153" s="163"/>
      <c r="BJ153" s="163"/>
      <c r="BK153" s="163"/>
      <c r="BL153" s="163"/>
      <c r="BM153" s="163"/>
      <c r="BN153" s="163"/>
      <c r="BO153" s="163"/>
      <c r="BP153" s="164"/>
      <c r="BQ153" s="49"/>
    </row>
    <row r="154" spans="1:69" ht="13.5" customHeight="1" x14ac:dyDescent="0.15">
      <c r="A154" s="198"/>
      <c r="B154" s="199"/>
      <c r="C154" s="200"/>
      <c r="D154" s="200"/>
      <c r="E154" s="201"/>
      <c r="F154" s="66"/>
      <c r="G154" s="199"/>
      <c r="H154" s="200"/>
      <c r="I154" s="200"/>
      <c r="J154" s="200"/>
      <c r="K154" s="200"/>
      <c r="L154" s="200"/>
      <c r="M154" s="200"/>
      <c r="N154" s="200"/>
      <c r="O154" s="200"/>
      <c r="P154" s="200"/>
      <c r="Q154" s="201"/>
      <c r="R154" s="202"/>
      <c r="S154" s="203"/>
      <c r="T154" s="204"/>
      <c r="U154" s="205"/>
      <c r="V154" s="206"/>
      <c r="W154" s="207"/>
      <c r="X154" s="171"/>
      <c r="Y154" s="172"/>
      <c r="Z154" s="172"/>
      <c r="AA154" s="172"/>
      <c r="AB154" s="172"/>
      <c r="AC154" s="172"/>
      <c r="AD154" s="172"/>
      <c r="AE154" s="172"/>
      <c r="AF154" s="317"/>
      <c r="AG154" s="314"/>
      <c r="AH154" s="314"/>
      <c r="AI154" s="314"/>
      <c r="AJ154" s="314"/>
      <c r="AK154" s="314"/>
      <c r="AL154" s="315"/>
      <c r="AM154" s="50"/>
      <c r="AN154" s="50"/>
      <c r="AO154" s="50"/>
      <c r="AP154" s="50"/>
      <c r="AQ154" s="50"/>
      <c r="AR154" s="50"/>
      <c r="AS154" s="52"/>
      <c r="AT154" s="174"/>
      <c r="AU154" s="175"/>
      <c r="AV154" s="176"/>
      <c r="AW154" s="177"/>
      <c r="AX154" s="177"/>
      <c r="AY154" s="177"/>
      <c r="AZ154" s="177"/>
      <c r="BA154" s="177"/>
      <c r="BB154" s="177"/>
      <c r="BC154" s="177"/>
      <c r="BD154" s="178"/>
      <c r="BE154" s="179"/>
      <c r="BF154" s="180"/>
      <c r="BG154" s="181"/>
      <c r="BH154" s="182"/>
      <c r="BI154" s="182"/>
      <c r="BJ154" s="182"/>
      <c r="BK154" s="182"/>
      <c r="BL154" s="182"/>
      <c r="BM154" s="182"/>
      <c r="BN154" s="182"/>
      <c r="BO154" s="182"/>
      <c r="BP154" s="183"/>
      <c r="BQ154" s="49"/>
    </row>
    <row r="155" spans="1:69" ht="13.5" customHeight="1" x14ac:dyDescent="0.15">
      <c r="A155" s="184"/>
      <c r="B155" s="186"/>
      <c r="C155" s="187"/>
      <c r="D155" s="187"/>
      <c r="E155" s="188"/>
      <c r="F155" s="65"/>
      <c r="G155" s="186"/>
      <c r="H155" s="187"/>
      <c r="I155" s="187"/>
      <c r="J155" s="187"/>
      <c r="K155" s="187"/>
      <c r="L155" s="187"/>
      <c r="M155" s="187"/>
      <c r="N155" s="187"/>
      <c r="O155" s="187"/>
      <c r="P155" s="187"/>
      <c r="Q155" s="188"/>
      <c r="R155" s="192"/>
      <c r="S155" s="193"/>
      <c r="T155" s="196"/>
      <c r="U155" s="136"/>
      <c r="V155" s="137"/>
      <c r="W155" s="138"/>
      <c r="X155" s="142"/>
      <c r="Y155" s="143"/>
      <c r="Z155" s="143"/>
      <c r="AA155" s="143"/>
      <c r="AB155" s="143"/>
      <c r="AC155" s="143"/>
      <c r="AD155" s="143"/>
      <c r="AE155" s="143"/>
      <c r="AF155" s="316">
        <v>10</v>
      </c>
      <c r="AG155" s="311"/>
      <c r="AH155" s="311"/>
      <c r="AI155" s="311"/>
      <c r="AJ155" s="311"/>
      <c r="AK155" s="311"/>
      <c r="AL155" s="312"/>
      <c r="AM155" s="50">
        <f t="shared" ref="AM155" si="68">IF(ISBLANK(AF155),1,IF(AF155=10,1,IF(AF155="内税",2,IF(AF155=0,3))))</f>
        <v>1</v>
      </c>
      <c r="AN155" s="50">
        <f>IF(AM155=1,X155,0)</f>
        <v>0</v>
      </c>
      <c r="AO155" s="50">
        <f>IF(AM155=1,INT(X155*0.1),0)</f>
        <v>0</v>
      </c>
      <c r="AP155" s="50">
        <f>IF(AM155=2,ROUNDUP(X155/1.1,0),0)</f>
        <v>0</v>
      </c>
      <c r="AQ155" s="50">
        <f>IF(AM155=2,X155-AP155,0)</f>
        <v>0</v>
      </c>
      <c r="AR155" s="50">
        <f>IF(AM155=3,X155,0)</f>
        <v>0</v>
      </c>
      <c r="AS155" s="52">
        <v>0</v>
      </c>
      <c r="AT155" s="148">
        <f>IF(AM155&lt;3,10,0)</f>
        <v>10</v>
      </c>
      <c r="AU155" s="149"/>
      <c r="AV155" s="152">
        <f>IF(AM155=1,AN155,IF(AM155=2,AP155,AR155))</f>
        <v>0</v>
      </c>
      <c r="AW155" s="153"/>
      <c r="AX155" s="153"/>
      <c r="AY155" s="153"/>
      <c r="AZ155" s="153"/>
      <c r="BA155" s="153"/>
      <c r="BB155" s="153"/>
      <c r="BC155" s="153"/>
      <c r="BD155" s="154"/>
      <c r="BE155" s="158">
        <f>IF(AM155=1,AO155,IF(AM155=2,AQ155,AS155))</f>
        <v>0</v>
      </c>
      <c r="BF155" s="159"/>
      <c r="BG155" s="162">
        <f>AV155+BE155</f>
        <v>0</v>
      </c>
      <c r="BH155" s="163"/>
      <c r="BI155" s="163"/>
      <c r="BJ155" s="163"/>
      <c r="BK155" s="163"/>
      <c r="BL155" s="163"/>
      <c r="BM155" s="163"/>
      <c r="BN155" s="163"/>
      <c r="BO155" s="163"/>
      <c r="BP155" s="164"/>
      <c r="BQ155" s="49"/>
    </row>
    <row r="156" spans="1:69" ht="13.5" customHeight="1" x14ac:dyDescent="0.15">
      <c r="A156" s="198"/>
      <c r="B156" s="199"/>
      <c r="C156" s="200"/>
      <c r="D156" s="200"/>
      <c r="E156" s="201"/>
      <c r="F156" s="66"/>
      <c r="G156" s="199"/>
      <c r="H156" s="200"/>
      <c r="I156" s="200"/>
      <c r="J156" s="200"/>
      <c r="K156" s="200"/>
      <c r="L156" s="200"/>
      <c r="M156" s="200"/>
      <c r="N156" s="200"/>
      <c r="O156" s="200"/>
      <c r="P156" s="200"/>
      <c r="Q156" s="201"/>
      <c r="R156" s="202"/>
      <c r="S156" s="203"/>
      <c r="T156" s="204"/>
      <c r="U156" s="205"/>
      <c r="V156" s="206"/>
      <c r="W156" s="207"/>
      <c r="X156" s="171"/>
      <c r="Y156" s="172"/>
      <c r="Z156" s="172"/>
      <c r="AA156" s="172"/>
      <c r="AB156" s="172"/>
      <c r="AC156" s="172"/>
      <c r="AD156" s="172"/>
      <c r="AE156" s="172"/>
      <c r="AF156" s="317"/>
      <c r="AG156" s="314"/>
      <c r="AH156" s="314"/>
      <c r="AI156" s="314"/>
      <c r="AJ156" s="314"/>
      <c r="AK156" s="314"/>
      <c r="AL156" s="315"/>
      <c r="AM156" s="50"/>
      <c r="AN156" s="50"/>
      <c r="AO156" s="50"/>
      <c r="AP156" s="50"/>
      <c r="AQ156" s="50"/>
      <c r="AR156" s="50"/>
      <c r="AS156" s="52"/>
      <c r="AT156" s="174"/>
      <c r="AU156" s="175"/>
      <c r="AV156" s="176"/>
      <c r="AW156" s="177"/>
      <c r="AX156" s="177"/>
      <c r="AY156" s="177"/>
      <c r="AZ156" s="177"/>
      <c r="BA156" s="177"/>
      <c r="BB156" s="177"/>
      <c r="BC156" s="177"/>
      <c r="BD156" s="178"/>
      <c r="BE156" s="179"/>
      <c r="BF156" s="180"/>
      <c r="BG156" s="181"/>
      <c r="BH156" s="182"/>
      <c r="BI156" s="182"/>
      <c r="BJ156" s="182"/>
      <c r="BK156" s="182"/>
      <c r="BL156" s="182"/>
      <c r="BM156" s="182"/>
      <c r="BN156" s="182"/>
      <c r="BO156" s="182"/>
      <c r="BP156" s="183"/>
      <c r="BQ156" s="49"/>
    </row>
    <row r="157" spans="1:69" ht="13.5" customHeight="1" x14ac:dyDescent="0.15">
      <c r="A157" s="184"/>
      <c r="B157" s="186"/>
      <c r="C157" s="187"/>
      <c r="D157" s="187"/>
      <c r="E157" s="188"/>
      <c r="F157" s="65"/>
      <c r="G157" s="186"/>
      <c r="H157" s="187"/>
      <c r="I157" s="187"/>
      <c r="J157" s="187"/>
      <c r="K157" s="187"/>
      <c r="L157" s="187"/>
      <c r="M157" s="187"/>
      <c r="N157" s="187"/>
      <c r="O157" s="187"/>
      <c r="P157" s="187"/>
      <c r="Q157" s="188"/>
      <c r="R157" s="192"/>
      <c r="S157" s="193"/>
      <c r="T157" s="196"/>
      <c r="U157" s="136"/>
      <c r="V157" s="137"/>
      <c r="W157" s="138"/>
      <c r="X157" s="142"/>
      <c r="Y157" s="143"/>
      <c r="Z157" s="143"/>
      <c r="AA157" s="143"/>
      <c r="AB157" s="143"/>
      <c r="AC157" s="143"/>
      <c r="AD157" s="143"/>
      <c r="AE157" s="143"/>
      <c r="AF157" s="316">
        <v>10</v>
      </c>
      <c r="AG157" s="311"/>
      <c r="AH157" s="311"/>
      <c r="AI157" s="311"/>
      <c r="AJ157" s="311"/>
      <c r="AK157" s="311"/>
      <c r="AL157" s="312"/>
      <c r="AM157" s="50">
        <f t="shared" ref="AM157" si="69">IF(ISBLANK(AF157),1,IF(AF157=10,1,IF(AF157="内税",2,IF(AF157=0,3))))</f>
        <v>1</v>
      </c>
      <c r="AN157" s="50">
        <f>IF(AM157=1,X157,0)</f>
        <v>0</v>
      </c>
      <c r="AO157" s="50">
        <f>IF(AM157=1,INT(X157*0.1),0)</f>
        <v>0</v>
      </c>
      <c r="AP157" s="50">
        <f>IF(AM157=2,ROUNDUP(X157/1.1,0),0)</f>
        <v>0</v>
      </c>
      <c r="AQ157" s="50">
        <f>IF(AM157=2,X157-AP157,0)</f>
        <v>0</v>
      </c>
      <c r="AR157" s="50">
        <f>IF(AM157=3,X157,0)</f>
        <v>0</v>
      </c>
      <c r="AS157" s="52">
        <v>0</v>
      </c>
      <c r="AT157" s="148">
        <f>IF(AM157&lt;3,10,0)</f>
        <v>10</v>
      </c>
      <c r="AU157" s="149"/>
      <c r="AV157" s="152">
        <f>IF(AM157=1,AN157,IF(AM157=2,AP157,AR157))</f>
        <v>0</v>
      </c>
      <c r="AW157" s="153"/>
      <c r="AX157" s="153"/>
      <c r="AY157" s="153"/>
      <c r="AZ157" s="153"/>
      <c r="BA157" s="153"/>
      <c r="BB157" s="153"/>
      <c r="BC157" s="153"/>
      <c r="BD157" s="154"/>
      <c r="BE157" s="158">
        <f>IF(AM157=1,AO157,IF(AM157=2,AQ157,AS157))</f>
        <v>0</v>
      </c>
      <c r="BF157" s="159"/>
      <c r="BG157" s="162">
        <f>AV157+BE157</f>
        <v>0</v>
      </c>
      <c r="BH157" s="163"/>
      <c r="BI157" s="163"/>
      <c r="BJ157" s="163"/>
      <c r="BK157" s="163"/>
      <c r="BL157" s="163"/>
      <c r="BM157" s="163"/>
      <c r="BN157" s="163"/>
      <c r="BO157" s="163"/>
      <c r="BP157" s="164"/>
      <c r="BQ157" s="49"/>
    </row>
    <row r="158" spans="1:69" ht="13.5" customHeight="1" x14ac:dyDescent="0.15">
      <c r="A158" s="198"/>
      <c r="B158" s="199"/>
      <c r="C158" s="200"/>
      <c r="D158" s="200"/>
      <c r="E158" s="201"/>
      <c r="F158" s="66"/>
      <c r="G158" s="199"/>
      <c r="H158" s="200"/>
      <c r="I158" s="200"/>
      <c r="J158" s="200"/>
      <c r="K158" s="200"/>
      <c r="L158" s="200"/>
      <c r="M158" s="200"/>
      <c r="N158" s="200"/>
      <c r="O158" s="200"/>
      <c r="P158" s="200"/>
      <c r="Q158" s="201"/>
      <c r="R158" s="202"/>
      <c r="S158" s="203"/>
      <c r="T158" s="204"/>
      <c r="U158" s="205"/>
      <c r="V158" s="206"/>
      <c r="W158" s="207"/>
      <c r="X158" s="171"/>
      <c r="Y158" s="172"/>
      <c r="Z158" s="172"/>
      <c r="AA158" s="172"/>
      <c r="AB158" s="172"/>
      <c r="AC158" s="172"/>
      <c r="AD158" s="172"/>
      <c r="AE158" s="172"/>
      <c r="AF158" s="317"/>
      <c r="AG158" s="314"/>
      <c r="AH158" s="314"/>
      <c r="AI158" s="314"/>
      <c r="AJ158" s="314"/>
      <c r="AK158" s="314"/>
      <c r="AL158" s="315"/>
      <c r="AM158" s="50"/>
      <c r="AN158" s="50"/>
      <c r="AO158" s="50"/>
      <c r="AP158" s="50"/>
      <c r="AQ158" s="50"/>
      <c r="AR158" s="50"/>
      <c r="AS158" s="52"/>
      <c r="AT158" s="174"/>
      <c r="AU158" s="175"/>
      <c r="AV158" s="176"/>
      <c r="AW158" s="177"/>
      <c r="AX158" s="177"/>
      <c r="AY158" s="177"/>
      <c r="AZ158" s="177"/>
      <c r="BA158" s="177"/>
      <c r="BB158" s="177"/>
      <c r="BC158" s="177"/>
      <c r="BD158" s="178"/>
      <c r="BE158" s="179"/>
      <c r="BF158" s="180"/>
      <c r="BG158" s="181"/>
      <c r="BH158" s="182"/>
      <c r="BI158" s="182"/>
      <c r="BJ158" s="182"/>
      <c r="BK158" s="182"/>
      <c r="BL158" s="182"/>
      <c r="BM158" s="182"/>
      <c r="BN158" s="182"/>
      <c r="BO158" s="182"/>
      <c r="BP158" s="183"/>
      <c r="BQ158" s="49"/>
    </row>
    <row r="159" spans="1:69" ht="13.5" customHeight="1" x14ac:dyDescent="0.15">
      <c r="A159" s="184"/>
      <c r="B159" s="186"/>
      <c r="C159" s="187"/>
      <c r="D159" s="187"/>
      <c r="E159" s="188"/>
      <c r="F159" s="65"/>
      <c r="G159" s="186"/>
      <c r="H159" s="187"/>
      <c r="I159" s="187"/>
      <c r="J159" s="187"/>
      <c r="K159" s="187"/>
      <c r="L159" s="187"/>
      <c r="M159" s="187"/>
      <c r="N159" s="187"/>
      <c r="O159" s="187"/>
      <c r="P159" s="187"/>
      <c r="Q159" s="188"/>
      <c r="R159" s="192"/>
      <c r="S159" s="193"/>
      <c r="T159" s="196"/>
      <c r="U159" s="136"/>
      <c r="V159" s="137"/>
      <c r="W159" s="138"/>
      <c r="X159" s="142"/>
      <c r="Y159" s="143"/>
      <c r="Z159" s="143"/>
      <c r="AA159" s="143"/>
      <c r="AB159" s="143"/>
      <c r="AC159" s="143"/>
      <c r="AD159" s="143"/>
      <c r="AE159" s="143"/>
      <c r="AF159" s="316">
        <v>10</v>
      </c>
      <c r="AG159" s="311"/>
      <c r="AH159" s="311"/>
      <c r="AI159" s="311"/>
      <c r="AJ159" s="311"/>
      <c r="AK159" s="311"/>
      <c r="AL159" s="312"/>
      <c r="AM159" s="50">
        <f t="shared" ref="AM159" si="70">IF(ISBLANK(AF159),1,IF(AF159=10,1,IF(AF159="内税",2,IF(AF159=0,3))))</f>
        <v>1</v>
      </c>
      <c r="AN159" s="50">
        <f>IF(AM159=1,X159,0)</f>
        <v>0</v>
      </c>
      <c r="AO159" s="50">
        <f>IF(AM159=1,INT(X159*0.1),0)</f>
        <v>0</v>
      </c>
      <c r="AP159" s="50">
        <f>IF(AM159=2,ROUNDUP(X159/1.1,0),0)</f>
        <v>0</v>
      </c>
      <c r="AQ159" s="50">
        <f>IF(AM159=2,X159-AP159,0)</f>
        <v>0</v>
      </c>
      <c r="AR159" s="50">
        <f>IF(AM159=3,X159,0)</f>
        <v>0</v>
      </c>
      <c r="AS159" s="52">
        <v>0</v>
      </c>
      <c r="AT159" s="148">
        <f>IF(AM159&lt;3,10,0)</f>
        <v>10</v>
      </c>
      <c r="AU159" s="149"/>
      <c r="AV159" s="152">
        <f>IF(AM159=1,AN159,IF(AM159=2,AP159,AR159))</f>
        <v>0</v>
      </c>
      <c r="AW159" s="153"/>
      <c r="AX159" s="153"/>
      <c r="AY159" s="153"/>
      <c r="AZ159" s="153"/>
      <c r="BA159" s="153"/>
      <c r="BB159" s="153"/>
      <c r="BC159" s="153"/>
      <c r="BD159" s="154"/>
      <c r="BE159" s="158">
        <f>IF(AM159=1,AO159,IF(AM159=2,AQ159,AS159))</f>
        <v>0</v>
      </c>
      <c r="BF159" s="159"/>
      <c r="BG159" s="162">
        <f>AV159+BE159</f>
        <v>0</v>
      </c>
      <c r="BH159" s="163"/>
      <c r="BI159" s="163"/>
      <c r="BJ159" s="163"/>
      <c r="BK159" s="163"/>
      <c r="BL159" s="163"/>
      <c r="BM159" s="163"/>
      <c r="BN159" s="163"/>
      <c r="BO159" s="163"/>
      <c r="BP159" s="164"/>
      <c r="BQ159" s="49"/>
    </row>
    <row r="160" spans="1:69" ht="13.5" customHeight="1" x14ac:dyDescent="0.15">
      <c r="A160" s="198"/>
      <c r="B160" s="199"/>
      <c r="C160" s="200"/>
      <c r="D160" s="200"/>
      <c r="E160" s="201"/>
      <c r="F160" s="66"/>
      <c r="G160" s="199"/>
      <c r="H160" s="200"/>
      <c r="I160" s="200"/>
      <c r="J160" s="200"/>
      <c r="K160" s="200"/>
      <c r="L160" s="200"/>
      <c r="M160" s="200"/>
      <c r="N160" s="200"/>
      <c r="O160" s="200"/>
      <c r="P160" s="200"/>
      <c r="Q160" s="201"/>
      <c r="R160" s="202"/>
      <c r="S160" s="203"/>
      <c r="T160" s="204"/>
      <c r="U160" s="205"/>
      <c r="V160" s="206"/>
      <c r="W160" s="207"/>
      <c r="X160" s="171"/>
      <c r="Y160" s="172"/>
      <c r="Z160" s="172"/>
      <c r="AA160" s="172"/>
      <c r="AB160" s="172"/>
      <c r="AC160" s="172"/>
      <c r="AD160" s="172"/>
      <c r="AE160" s="172"/>
      <c r="AF160" s="317"/>
      <c r="AG160" s="314"/>
      <c r="AH160" s="314"/>
      <c r="AI160" s="314"/>
      <c r="AJ160" s="314"/>
      <c r="AK160" s="314"/>
      <c r="AL160" s="315"/>
      <c r="AM160" s="50"/>
      <c r="AN160" s="50"/>
      <c r="AO160" s="50"/>
      <c r="AP160" s="50"/>
      <c r="AQ160" s="50"/>
      <c r="AR160" s="50"/>
      <c r="AS160" s="52"/>
      <c r="AT160" s="174"/>
      <c r="AU160" s="175"/>
      <c r="AV160" s="176"/>
      <c r="AW160" s="177"/>
      <c r="AX160" s="177"/>
      <c r="AY160" s="177"/>
      <c r="AZ160" s="177"/>
      <c r="BA160" s="177"/>
      <c r="BB160" s="177"/>
      <c r="BC160" s="177"/>
      <c r="BD160" s="178"/>
      <c r="BE160" s="179"/>
      <c r="BF160" s="180"/>
      <c r="BG160" s="181"/>
      <c r="BH160" s="182"/>
      <c r="BI160" s="182"/>
      <c r="BJ160" s="182"/>
      <c r="BK160" s="182"/>
      <c r="BL160" s="182"/>
      <c r="BM160" s="182"/>
      <c r="BN160" s="182"/>
      <c r="BO160" s="182"/>
      <c r="BP160" s="183"/>
      <c r="BQ160" s="49"/>
    </row>
    <row r="161" spans="1:69" ht="13.5" customHeight="1" x14ac:dyDescent="0.15">
      <c r="A161" s="184"/>
      <c r="B161" s="186"/>
      <c r="C161" s="187"/>
      <c r="D161" s="187"/>
      <c r="E161" s="188"/>
      <c r="F161" s="65"/>
      <c r="G161" s="186"/>
      <c r="H161" s="187"/>
      <c r="I161" s="187"/>
      <c r="J161" s="187"/>
      <c r="K161" s="187"/>
      <c r="L161" s="187"/>
      <c r="M161" s="187"/>
      <c r="N161" s="187"/>
      <c r="O161" s="187"/>
      <c r="P161" s="187"/>
      <c r="Q161" s="188"/>
      <c r="R161" s="192"/>
      <c r="S161" s="193"/>
      <c r="T161" s="196"/>
      <c r="U161" s="136"/>
      <c r="V161" s="137"/>
      <c r="W161" s="138"/>
      <c r="X161" s="142"/>
      <c r="Y161" s="143"/>
      <c r="Z161" s="143"/>
      <c r="AA161" s="143"/>
      <c r="AB161" s="143"/>
      <c r="AC161" s="143"/>
      <c r="AD161" s="143"/>
      <c r="AE161" s="143"/>
      <c r="AF161" s="316">
        <v>10</v>
      </c>
      <c r="AG161" s="311"/>
      <c r="AH161" s="311"/>
      <c r="AI161" s="311"/>
      <c r="AJ161" s="311"/>
      <c r="AK161" s="311"/>
      <c r="AL161" s="312"/>
      <c r="AM161" s="50">
        <f t="shared" ref="AM161" si="71">IF(ISBLANK(AF161),1,IF(AF161=10,1,IF(AF161="内税",2,IF(AF161=0,3))))</f>
        <v>1</v>
      </c>
      <c r="AN161" s="50">
        <f>IF(AM161=1,X161,0)</f>
        <v>0</v>
      </c>
      <c r="AO161" s="50">
        <f>IF(AM161=1,INT(X161*0.1),0)</f>
        <v>0</v>
      </c>
      <c r="AP161" s="50">
        <f>IF(AM161=2,ROUNDUP(X161/1.1,0),0)</f>
        <v>0</v>
      </c>
      <c r="AQ161" s="50">
        <f>IF(AM161=2,X161-AP161,0)</f>
        <v>0</v>
      </c>
      <c r="AR161" s="50">
        <f>IF(AM161=3,X161,0)</f>
        <v>0</v>
      </c>
      <c r="AS161" s="52">
        <v>0</v>
      </c>
      <c r="AT161" s="148">
        <f>IF(AM161&lt;3,10,0)</f>
        <v>10</v>
      </c>
      <c r="AU161" s="149"/>
      <c r="AV161" s="152">
        <f>IF(AM161=1,AN161,IF(AM161=2,AP161,AR161))</f>
        <v>0</v>
      </c>
      <c r="AW161" s="153"/>
      <c r="AX161" s="153"/>
      <c r="AY161" s="153"/>
      <c r="AZ161" s="153"/>
      <c r="BA161" s="153"/>
      <c r="BB161" s="153"/>
      <c r="BC161" s="153"/>
      <c r="BD161" s="154"/>
      <c r="BE161" s="158">
        <f>IF(AM161=1,AO161,IF(AM161=2,AQ161,AS161))</f>
        <v>0</v>
      </c>
      <c r="BF161" s="159"/>
      <c r="BG161" s="162">
        <f>AV161+BE161</f>
        <v>0</v>
      </c>
      <c r="BH161" s="163"/>
      <c r="BI161" s="163"/>
      <c r="BJ161" s="163"/>
      <c r="BK161" s="163"/>
      <c r="BL161" s="163"/>
      <c r="BM161" s="163"/>
      <c r="BN161" s="163"/>
      <c r="BO161" s="163"/>
      <c r="BP161" s="164"/>
      <c r="BQ161" s="49"/>
    </row>
    <row r="162" spans="1:69" ht="13.5" customHeight="1" x14ac:dyDescent="0.15">
      <c r="A162" s="198"/>
      <c r="B162" s="199"/>
      <c r="C162" s="200"/>
      <c r="D162" s="200"/>
      <c r="E162" s="201"/>
      <c r="F162" s="66"/>
      <c r="G162" s="199"/>
      <c r="H162" s="200"/>
      <c r="I162" s="200"/>
      <c r="J162" s="200"/>
      <c r="K162" s="200"/>
      <c r="L162" s="200"/>
      <c r="M162" s="200"/>
      <c r="N162" s="200"/>
      <c r="O162" s="200"/>
      <c r="P162" s="200"/>
      <c r="Q162" s="201"/>
      <c r="R162" s="202"/>
      <c r="S162" s="203"/>
      <c r="T162" s="204"/>
      <c r="U162" s="205"/>
      <c r="V162" s="206"/>
      <c r="W162" s="207"/>
      <c r="X162" s="171"/>
      <c r="Y162" s="172"/>
      <c r="Z162" s="172"/>
      <c r="AA162" s="172"/>
      <c r="AB162" s="172"/>
      <c r="AC162" s="172"/>
      <c r="AD162" s="172"/>
      <c r="AE162" s="172"/>
      <c r="AF162" s="317"/>
      <c r="AG162" s="314"/>
      <c r="AH162" s="314"/>
      <c r="AI162" s="314"/>
      <c r="AJ162" s="314"/>
      <c r="AK162" s="314"/>
      <c r="AL162" s="315"/>
      <c r="AM162" s="50"/>
      <c r="AN162" s="50"/>
      <c r="AO162" s="50"/>
      <c r="AP162" s="50"/>
      <c r="AQ162" s="50"/>
      <c r="AR162" s="50"/>
      <c r="AS162" s="52"/>
      <c r="AT162" s="174"/>
      <c r="AU162" s="175"/>
      <c r="AV162" s="176"/>
      <c r="AW162" s="177"/>
      <c r="AX162" s="177"/>
      <c r="AY162" s="177"/>
      <c r="AZ162" s="177"/>
      <c r="BA162" s="177"/>
      <c r="BB162" s="177"/>
      <c r="BC162" s="177"/>
      <c r="BD162" s="178"/>
      <c r="BE162" s="179"/>
      <c r="BF162" s="180"/>
      <c r="BG162" s="181"/>
      <c r="BH162" s="182"/>
      <c r="BI162" s="182"/>
      <c r="BJ162" s="182"/>
      <c r="BK162" s="182"/>
      <c r="BL162" s="182"/>
      <c r="BM162" s="182"/>
      <c r="BN162" s="182"/>
      <c r="BO162" s="182"/>
      <c r="BP162" s="183"/>
      <c r="BQ162" s="49"/>
    </row>
    <row r="163" spans="1:69" ht="13.5" customHeight="1" x14ac:dyDescent="0.15">
      <c r="A163" s="184"/>
      <c r="B163" s="186"/>
      <c r="C163" s="187"/>
      <c r="D163" s="187"/>
      <c r="E163" s="188"/>
      <c r="F163" s="65"/>
      <c r="G163" s="186"/>
      <c r="H163" s="187"/>
      <c r="I163" s="187"/>
      <c r="J163" s="187"/>
      <c r="K163" s="187"/>
      <c r="L163" s="187"/>
      <c r="M163" s="187"/>
      <c r="N163" s="187"/>
      <c r="O163" s="187"/>
      <c r="P163" s="187"/>
      <c r="Q163" s="188"/>
      <c r="R163" s="192"/>
      <c r="S163" s="193"/>
      <c r="T163" s="196"/>
      <c r="U163" s="136"/>
      <c r="V163" s="137"/>
      <c r="W163" s="138"/>
      <c r="X163" s="142"/>
      <c r="Y163" s="143"/>
      <c r="Z163" s="143"/>
      <c r="AA163" s="143"/>
      <c r="AB163" s="143"/>
      <c r="AC163" s="143"/>
      <c r="AD163" s="143"/>
      <c r="AE163" s="143"/>
      <c r="AF163" s="316">
        <v>10</v>
      </c>
      <c r="AG163" s="311"/>
      <c r="AH163" s="311"/>
      <c r="AI163" s="311"/>
      <c r="AJ163" s="311"/>
      <c r="AK163" s="311"/>
      <c r="AL163" s="312"/>
      <c r="AM163" s="50">
        <f t="shared" ref="AM163" si="72">IF(ISBLANK(AF163),1,IF(AF163=10,1,IF(AF163="内税",2,IF(AF163=0,3))))</f>
        <v>1</v>
      </c>
      <c r="AN163" s="50">
        <f>IF(AM163=1,X163,0)</f>
        <v>0</v>
      </c>
      <c r="AO163" s="50">
        <f>IF(AM163=1,INT(X163*0.1),0)</f>
        <v>0</v>
      </c>
      <c r="AP163" s="50">
        <f>IF(AM163=2,ROUNDUP(X163/1.1,0),0)</f>
        <v>0</v>
      </c>
      <c r="AQ163" s="50">
        <f>IF(AM163=2,X163-AP163,0)</f>
        <v>0</v>
      </c>
      <c r="AR163" s="50">
        <f>IF(AM163=3,X163,0)</f>
        <v>0</v>
      </c>
      <c r="AS163" s="52">
        <v>0</v>
      </c>
      <c r="AT163" s="148">
        <f>IF(AM163&lt;3,10,0)</f>
        <v>10</v>
      </c>
      <c r="AU163" s="149"/>
      <c r="AV163" s="152">
        <f>IF(AM163=1,AN163,IF(AM163=2,AP163,AR163))</f>
        <v>0</v>
      </c>
      <c r="AW163" s="153"/>
      <c r="AX163" s="153"/>
      <c r="AY163" s="153"/>
      <c r="AZ163" s="153"/>
      <c r="BA163" s="153"/>
      <c r="BB163" s="153"/>
      <c r="BC163" s="153"/>
      <c r="BD163" s="154"/>
      <c r="BE163" s="158">
        <f>IF(AM163=1,AO163,IF(AM163=2,AQ163,AS163))</f>
        <v>0</v>
      </c>
      <c r="BF163" s="159"/>
      <c r="BG163" s="162">
        <f>AV163+BE163</f>
        <v>0</v>
      </c>
      <c r="BH163" s="163"/>
      <c r="BI163" s="163"/>
      <c r="BJ163" s="163"/>
      <c r="BK163" s="163"/>
      <c r="BL163" s="163"/>
      <c r="BM163" s="163"/>
      <c r="BN163" s="163"/>
      <c r="BO163" s="163"/>
      <c r="BP163" s="164"/>
      <c r="BQ163" s="49"/>
    </row>
    <row r="164" spans="1:69" ht="13.5" customHeight="1" x14ac:dyDescent="0.15">
      <c r="A164" s="198"/>
      <c r="B164" s="199"/>
      <c r="C164" s="200"/>
      <c r="D164" s="200"/>
      <c r="E164" s="201"/>
      <c r="F164" s="66"/>
      <c r="G164" s="199"/>
      <c r="H164" s="200"/>
      <c r="I164" s="200"/>
      <c r="J164" s="200"/>
      <c r="K164" s="200"/>
      <c r="L164" s="200"/>
      <c r="M164" s="200"/>
      <c r="N164" s="200"/>
      <c r="O164" s="200"/>
      <c r="P164" s="200"/>
      <c r="Q164" s="201"/>
      <c r="R164" s="202"/>
      <c r="S164" s="203"/>
      <c r="T164" s="204"/>
      <c r="U164" s="205"/>
      <c r="V164" s="206"/>
      <c r="W164" s="207"/>
      <c r="X164" s="171"/>
      <c r="Y164" s="172"/>
      <c r="Z164" s="172"/>
      <c r="AA164" s="172"/>
      <c r="AB164" s="172"/>
      <c r="AC164" s="172"/>
      <c r="AD164" s="172"/>
      <c r="AE164" s="172"/>
      <c r="AF164" s="317"/>
      <c r="AG164" s="314"/>
      <c r="AH164" s="314"/>
      <c r="AI164" s="314"/>
      <c r="AJ164" s="314"/>
      <c r="AK164" s="314"/>
      <c r="AL164" s="315"/>
      <c r="AM164" s="50"/>
      <c r="AN164" s="50"/>
      <c r="AO164" s="50"/>
      <c r="AP164" s="50"/>
      <c r="AQ164" s="50"/>
      <c r="AR164" s="50"/>
      <c r="AS164" s="52"/>
      <c r="AT164" s="174"/>
      <c r="AU164" s="175"/>
      <c r="AV164" s="176"/>
      <c r="AW164" s="177"/>
      <c r="AX164" s="177"/>
      <c r="AY164" s="177"/>
      <c r="AZ164" s="177"/>
      <c r="BA164" s="177"/>
      <c r="BB164" s="177"/>
      <c r="BC164" s="177"/>
      <c r="BD164" s="178"/>
      <c r="BE164" s="179"/>
      <c r="BF164" s="180"/>
      <c r="BG164" s="181"/>
      <c r="BH164" s="182"/>
      <c r="BI164" s="182"/>
      <c r="BJ164" s="182"/>
      <c r="BK164" s="182"/>
      <c r="BL164" s="182"/>
      <c r="BM164" s="182"/>
      <c r="BN164" s="182"/>
      <c r="BO164" s="182"/>
      <c r="BP164" s="183"/>
      <c r="BQ164" s="49"/>
    </row>
    <row r="165" spans="1:69" ht="13.5" customHeight="1" x14ac:dyDescent="0.15">
      <c r="A165" s="184"/>
      <c r="B165" s="186"/>
      <c r="C165" s="187"/>
      <c r="D165" s="187"/>
      <c r="E165" s="188"/>
      <c r="F165" s="65"/>
      <c r="G165" s="186"/>
      <c r="H165" s="187"/>
      <c r="I165" s="187"/>
      <c r="J165" s="187"/>
      <c r="K165" s="187"/>
      <c r="L165" s="187"/>
      <c r="M165" s="187"/>
      <c r="N165" s="187"/>
      <c r="O165" s="187"/>
      <c r="P165" s="187"/>
      <c r="Q165" s="188"/>
      <c r="R165" s="192"/>
      <c r="S165" s="193"/>
      <c r="T165" s="196"/>
      <c r="U165" s="136"/>
      <c r="V165" s="137"/>
      <c r="W165" s="138"/>
      <c r="X165" s="142"/>
      <c r="Y165" s="143"/>
      <c r="Z165" s="143"/>
      <c r="AA165" s="143"/>
      <c r="AB165" s="143"/>
      <c r="AC165" s="143"/>
      <c r="AD165" s="143"/>
      <c r="AE165" s="143"/>
      <c r="AF165" s="316">
        <v>10</v>
      </c>
      <c r="AG165" s="311"/>
      <c r="AH165" s="311"/>
      <c r="AI165" s="311"/>
      <c r="AJ165" s="311"/>
      <c r="AK165" s="311"/>
      <c r="AL165" s="312"/>
      <c r="AM165" s="50">
        <f t="shared" ref="AM165" si="73">IF(ISBLANK(AF165),1,IF(AF165=10,1,IF(AF165="内税",2,IF(AF165=0,3))))</f>
        <v>1</v>
      </c>
      <c r="AN165" s="50">
        <f>IF(AM165=1,X165,0)</f>
        <v>0</v>
      </c>
      <c r="AO165" s="50">
        <f>IF(AM165=1,INT(X165*0.1),0)</f>
        <v>0</v>
      </c>
      <c r="AP165" s="50">
        <f>IF(AM165=2,ROUNDUP(X165/1.1,0),0)</f>
        <v>0</v>
      </c>
      <c r="AQ165" s="50">
        <f>IF(AM165=2,X165-AP165,0)</f>
        <v>0</v>
      </c>
      <c r="AR165" s="50">
        <f>IF(AM165=3,X165,0)</f>
        <v>0</v>
      </c>
      <c r="AS165" s="52">
        <v>0</v>
      </c>
      <c r="AT165" s="148">
        <f>IF(AM165&lt;3,10,0)</f>
        <v>10</v>
      </c>
      <c r="AU165" s="149"/>
      <c r="AV165" s="152">
        <f>IF(AM165=1,AN165,IF(AM165=2,AP165,AR165))</f>
        <v>0</v>
      </c>
      <c r="AW165" s="153"/>
      <c r="AX165" s="153"/>
      <c r="AY165" s="153"/>
      <c r="AZ165" s="153"/>
      <c r="BA165" s="153"/>
      <c r="BB165" s="153"/>
      <c r="BC165" s="153"/>
      <c r="BD165" s="154"/>
      <c r="BE165" s="158">
        <f>IF(AM165=1,AO165,IF(AM165=2,AQ165,AS165))</f>
        <v>0</v>
      </c>
      <c r="BF165" s="159"/>
      <c r="BG165" s="162">
        <f>AV165+BE165</f>
        <v>0</v>
      </c>
      <c r="BH165" s="163"/>
      <c r="BI165" s="163"/>
      <c r="BJ165" s="163"/>
      <c r="BK165" s="163"/>
      <c r="BL165" s="163"/>
      <c r="BM165" s="163"/>
      <c r="BN165" s="163"/>
      <c r="BO165" s="163"/>
      <c r="BP165" s="164"/>
      <c r="BQ165" s="49"/>
    </row>
    <row r="166" spans="1:69" ht="13.5" customHeight="1" thickBot="1" x14ac:dyDescent="0.2">
      <c r="A166" s="361"/>
      <c r="B166" s="362"/>
      <c r="C166" s="363"/>
      <c r="D166" s="363"/>
      <c r="E166" s="364"/>
      <c r="F166" s="103"/>
      <c r="G166" s="362"/>
      <c r="H166" s="363"/>
      <c r="I166" s="363"/>
      <c r="J166" s="363"/>
      <c r="K166" s="363"/>
      <c r="L166" s="363"/>
      <c r="M166" s="363"/>
      <c r="N166" s="363"/>
      <c r="O166" s="363"/>
      <c r="P166" s="363"/>
      <c r="Q166" s="364"/>
      <c r="R166" s="365"/>
      <c r="S166" s="366"/>
      <c r="T166" s="367"/>
      <c r="U166" s="368"/>
      <c r="V166" s="369"/>
      <c r="W166" s="370"/>
      <c r="X166" s="145"/>
      <c r="Y166" s="146"/>
      <c r="Z166" s="146"/>
      <c r="AA166" s="146"/>
      <c r="AB166" s="146"/>
      <c r="AC166" s="146"/>
      <c r="AD166" s="146"/>
      <c r="AE166" s="146"/>
      <c r="AF166" s="337"/>
      <c r="AG166" s="338"/>
      <c r="AH166" s="338"/>
      <c r="AI166" s="338"/>
      <c r="AJ166" s="338"/>
      <c r="AK166" s="338"/>
      <c r="AL166" s="339"/>
      <c r="AM166" s="50"/>
      <c r="AN166" s="73"/>
      <c r="AO166" s="73"/>
      <c r="AP166" s="73"/>
      <c r="AQ166" s="73"/>
      <c r="AR166" s="73"/>
      <c r="AS166" s="74"/>
      <c r="AT166" s="150"/>
      <c r="AU166" s="151"/>
      <c r="AV166" s="155"/>
      <c r="AW166" s="156"/>
      <c r="AX166" s="156"/>
      <c r="AY166" s="156"/>
      <c r="AZ166" s="156"/>
      <c r="BA166" s="156"/>
      <c r="BB166" s="156"/>
      <c r="BC166" s="156"/>
      <c r="BD166" s="157"/>
      <c r="BE166" s="160"/>
      <c r="BF166" s="161"/>
      <c r="BG166" s="165"/>
      <c r="BH166" s="166"/>
      <c r="BI166" s="166"/>
      <c r="BJ166" s="166"/>
      <c r="BK166" s="166"/>
      <c r="BL166" s="166"/>
      <c r="BM166" s="166"/>
      <c r="BN166" s="166"/>
      <c r="BO166" s="166"/>
      <c r="BP166" s="167"/>
      <c r="BQ166" s="49"/>
    </row>
    <row r="167" spans="1:69" ht="27" customHeight="1" thickBot="1" x14ac:dyDescent="0.2">
      <c r="A167" s="318" t="s">
        <v>72</v>
      </c>
      <c r="B167" s="319"/>
      <c r="C167" s="319"/>
      <c r="D167" s="319"/>
      <c r="E167" s="319"/>
      <c r="F167" s="319"/>
      <c r="G167" s="319"/>
      <c r="H167" s="319"/>
      <c r="I167" s="319"/>
      <c r="J167" s="319"/>
      <c r="K167" s="319"/>
      <c r="L167" s="319"/>
      <c r="M167" s="319"/>
      <c r="N167" s="319"/>
      <c r="O167" s="319"/>
      <c r="P167" s="319"/>
      <c r="Q167" s="319"/>
      <c r="R167" s="319"/>
      <c r="S167" s="319"/>
      <c r="T167" s="319"/>
      <c r="U167" s="319"/>
      <c r="V167" s="319"/>
      <c r="W167" s="320"/>
      <c r="X167" s="125"/>
      <c r="Y167" s="126"/>
      <c r="Z167" s="126"/>
      <c r="AA167" s="126"/>
      <c r="AB167" s="126"/>
      <c r="AC167" s="126"/>
      <c r="AD167" s="126"/>
      <c r="AE167" s="126"/>
      <c r="AF167" s="322" t="s">
        <v>73</v>
      </c>
      <c r="AG167" s="323"/>
      <c r="AH167" s="323"/>
      <c r="AI167" s="323"/>
      <c r="AJ167" s="323"/>
      <c r="AK167" s="323"/>
      <c r="AL167" s="323"/>
      <c r="AM167" s="323"/>
      <c r="AN167" s="323"/>
      <c r="AO167" s="323"/>
      <c r="AP167" s="323"/>
      <c r="AQ167" s="323"/>
      <c r="AR167" s="323"/>
      <c r="AS167" s="323"/>
      <c r="AT167" s="323"/>
      <c r="AU167" s="324"/>
      <c r="AV167" s="129">
        <f>SUM(AV143:AV166)</f>
        <v>0</v>
      </c>
      <c r="AW167" s="130"/>
      <c r="AX167" s="130"/>
      <c r="AY167" s="130"/>
      <c r="AZ167" s="130"/>
      <c r="BA167" s="130"/>
      <c r="BB167" s="130"/>
      <c r="BC167" s="130"/>
      <c r="BD167" s="131"/>
      <c r="BE167" s="132">
        <f>SUM(BE143:BF165)</f>
        <v>0</v>
      </c>
      <c r="BF167" s="132"/>
      <c r="BG167" s="133">
        <f>SUM(BG143:BP165)</f>
        <v>0</v>
      </c>
      <c r="BH167" s="134"/>
      <c r="BI167" s="134"/>
      <c r="BJ167" s="134"/>
      <c r="BK167" s="134"/>
      <c r="BL167" s="134"/>
      <c r="BM167" s="134"/>
      <c r="BN167" s="134"/>
      <c r="BO167" s="134"/>
      <c r="BP167" s="135"/>
      <c r="BQ167" s="57"/>
    </row>
    <row r="168" spans="1:69" ht="27" customHeight="1" thickBot="1" x14ac:dyDescent="0.2">
      <c r="A168" s="75"/>
      <c r="B168" s="75"/>
      <c r="C168" s="75"/>
      <c r="D168" s="75"/>
      <c r="E168" s="75"/>
      <c r="F168" s="75"/>
      <c r="G168" s="114" t="s">
        <v>67</v>
      </c>
      <c r="H168" s="115"/>
      <c r="I168" s="116"/>
      <c r="J168" s="117" t="s">
        <v>65</v>
      </c>
      <c r="K168" s="117"/>
      <c r="L168" s="117"/>
      <c r="M168" s="117"/>
      <c r="N168" s="117"/>
      <c r="O168" s="117"/>
      <c r="P168" s="118">
        <f>SUM(AN143:AN165)+SUM(AP143:AP165)</f>
        <v>0</v>
      </c>
      <c r="Q168" s="118"/>
      <c r="R168" s="118"/>
      <c r="S168" s="118"/>
      <c r="T168" s="117" t="s">
        <v>66</v>
      </c>
      <c r="U168" s="117"/>
      <c r="V168" s="117"/>
      <c r="W168" s="118">
        <f>SUM(AO143:AO165)+SUM(AQ143:AQ165)</f>
        <v>0</v>
      </c>
      <c r="X168" s="118"/>
      <c r="Y168" s="118"/>
      <c r="Z168" s="118"/>
      <c r="AA168" s="118"/>
      <c r="AB168" s="118"/>
      <c r="AC168" s="118"/>
      <c r="AD168" s="119"/>
      <c r="AE168" s="328" t="s">
        <v>61</v>
      </c>
      <c r="AF168" s="329"/>
      <c r="AG168" s="329"/>
      <c r="AH168" s="329"/>
      <c r="AI168" s="329"/>
      <c r="AJ168" s="329"/>
      <c r="AK168" s="330"/>
      <c r="AL168" s="325" t="s">
        <v>65</v>
      </c>
      <c r="AM168" s="326"/>
      <c r="AN168" s="326"/>
      <c r="AO168" s="326"/>
      <c r="AP168" s="326"/>
      <c r="AQ168" s="326"/>
      <c r="AR168" s="326"/>
      <c r="AS168" s="326"/>
      <c r="AT168" s="326"/>
      <c r="AU168" s="326"/>
      <c r="AV168" s="326"/>
      <c r="AW168" s="326"/>
      <c r="AX168" s="326"/>
      <c r="AY168" s="326"/>
      <c r="AZ168" s="327"/>
      <c r="BA168" s="331">
        <f>SUM(AR143:AR165)</f>
        <v>0</v>
      </c>
      <c r="BB168" s="118"/>
      <c r="BC168" s="118"/>
      <c r="BD168" s="118"/>
      <c r="BE168" s="118"/>
      <c r="BF168" s="168" t="s">
        <v>60</v>
      </c>
      <c r="BG168" s="168"/>
      <c r="BH168" s="168"/>
      <c r="BI168" s="169">
        <f>SUM(AS143:AS165)</f>
        <v>0</v>
      </c>
      <c r="BJ168" s="169"/>
      <c r="BK168" s="169"/>
      <c r="BL168" s="169"/>
      <c r="BM168" s="169"/>
      <c r="BN168" s="169"/>
      <c r="BO168" s="169"/>
      <c r="BP168" s="170"/>
      <c r="BQ168" s="9"/>
    </row>
    <row r="169" spans="1:69" ht="9.75" customHeight="1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</row>
    <row r="170" spans="1:69" ht="30" customHeight="1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104" t="s">
        <v>34</v>
      </c>
      <c r="AB170" s="105"/>
      <c r="AC170" s="105"/>
      <c r="AD170" s="105"/>
      <c r="AE170" s="105"/>
      <c r="AF170" s="105"/>
      <c r="AG170" s="105"/>
      <c r="AH170" s="105"/>
      <c r="AI170" s="106"/>
      <c r="AJ170" s="104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6"/>
      <c r="AV170" s="64"/>
      <c r="AW170" s="58"/>
      <c r="AX170" s="59"/>
      <c r="AY170" s="60"/>
      <c r="AZ170" s="61"/>
      <c r="BA170" s="62"/>
      <c r="BB170" s="60"/>
      <c r="BC170" s="63"/>
      <c r="BD170" s="9"/>
      <c r="BE170" s="9"/>
      <c r="BF170" s="19" t="s">
        <v>22</v>
      </c>
      <c r="BG170" s="20"/>
      <c r="BH170" s="110" t="s">
        <v>23</v>
      </c>
      <c r="BI170" s="111"/>
      <c r="BJ170" s="21"/>
      <c r="BK170" s="21"/>
      <c r="BL170" s="21"/>
      <c r="BM170" s="22"/>
      <c r="BN170" s="110" t="s">
        <v>27</v>
      </c>
      <c r="BO170" s="111"/>
      <c r="BP170" s="112"/>
      <c r="BQ170" s="113"/>
    </row>
    <row r="173" spans="1:69" ht="13.5" customHeight="1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306" t="s">
        <v>38</v>
      </c>
      <c r="S173" s="306"/>
      <c r="T173" s="306"/>
      <c r="U173" s="306"/>
      <c r="V173" s="306"/>
      <c r="W173" s="306"/>
      <c r="X173" s="306"/>
      <c r="Y173" s="306"/>
      <c r="Z173" s="306"/>
      <c r="AA173" s="306"/>
      <c r="AB173" s="306"/>
      <c r="AC173" s="306"/>
      <c r="AD173" s="306"/>
      <c r="AE173" s="306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>
        <f>IF(AM186=1,INT(X186*0.1),IF(AM186=2,X186-AV186,0))</f>
        <v>0</v>
      </c>
      <c r="BC173" s="9"/>
      <c r="BD173" s="9"/>
      <c r="BE173" s="9"/>
      <c r="BF173" s="308" t="s">
        <v>49</v>
      </c>
      <c r="BG173" s="308"/>
      <c r="BH173" s="332">
        <f t="shared" ref="BH173" si="74">$BH$1</f>
        <v>0</v>
      </c>
      <c r="BI173" s="332"/>
      <c r="BJ173" s="332"/>
      <c r="BK173" s="332"/>
      <c r="BL173" s="332"/>
      <c r="BM173" s="332"/>
      <c r="BN173" s="332"/>
      <c r="BO173" s="332"/>
      <c r="BP173" s="332"/>
      <c r="BQ173" s="332"/>
    </row>
    <row r="174" spans="1:69" ht="14.25" customHeight="1" thickBot="1" x14ac:dyDescent="0.2">
      <c r="A174" s="286" t="s">
        <v>0</v>
      </c>
      <c r="B174" s="286"/>
      <c r="C174" s="10"/>
      <c r="D174" s="288" t="s">
        <v>30</v>
      </c>
      <c r="E174" s="288"/>
      <c r="F174" s="288"/>
      <c r="G174" s="290" t="s">
        <v>1</v>
      </c>
      <c r="H174" s="9"/>
      <c r="I174" s="9"/>
      <c r="J174" s="9"/>
      <c r="K174" s="9"/>
      <c r="L174" s="9"/>
      <c r="M174" s="9"/>
      <c r="N174" s="9"/>
      <c r="O174" s="9"/>
      <c r="P174" s="9"/>
      <c r="Q174" s="11"/>
      <c r="R174" s="307"/>
      <c r="S174" s="307"/>
      <c r="T174" s="307"/>
      <c r="U174" s="307"/>
      <c r="V174" s="307"/>
      <c r="W174" s="307"/>
      <c r="X174" s="307"/>
      <c r="Y174" s="307"/>
      <c r="Z174" s="307"/>
      <c r="AA174" s="307"/>
      <c r="AB174" s="307"/>
      <c r="AC174" s="307"/>
      <c r="AD174" s="307"/>
      <c r="AE174" s="307"/>
      <c r="AF174" s="12"/>
      <c r="AG174" s="12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333">
        <f t="shared" ref="AX174" si="75">$AX$2</f>
        <v>0</v>
      </c>
      <c r="AY174" s="333"/>
      <c r="AZ174" s="333"/>
      <c r="BA174" s="333"/>
      <c r="BB174" s="333"/>
      <c r="BC174" s="333"/>
      <c r="BD174" s="333"/>
      <c r="BE174" s="333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</row>
    <row r="175" spans="1:69" ht="14.25" customHeight="1" thickTop="1" x14ac:dyDescent="0.15">
      <c r="A175" s="287"/>
      <c r="B175" s="287"/>
      <c r="C175" s="13"/>
      <c r="D175" s="289"/>
      <c r="E175" s="289"/>
      <c r="F175" s="289"/>
      <c r="G175" s="291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247" t="s">
        <v>31</v>
      </c>
      <c r="AT175" s="247"/>
      <c r="AU175" s="247"/>
      <c r="AV175" s="247"/>
      <c r="AW175" s="247"/>
      <c r="AX175" s="334">
        <f>$AX$3</f>
        <v>0</v>
      </c>
      <c r="AY175" s="335"/>
      <c r="AZ175" s="335"/>
      <c r="BA175" s="335"/>
      <c r="BB175" s="335"/>
      <c r="BC175" s="335"/>
      <c r="BD175" s="335"/>
      <c r="BE175" s="335"/>
      <c r="BF175" s="335"/>
      <c r="BG175" s="335"/>
      <c r="BH175" s="335"/>
      <c r="BI175" s="335"/>
      <c r="BJ175" s="335"/>
      <c r="BK175" s="335"/>
      <c r="BL175" s="335"/>
      <c r="BM175" s="335"/>
      <c r="BN175" s="335"/>
      <c r="BO175" s="335"/>
      <c r="BP175" s="336"/>
      <c r="BQ175" s="9"/>
    </row>
    <row r="176" spans="1:69" ht="12.75" customHeight="1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340">
        <f t="shared" ref="U176" si="76">$U$4</f>
        <v>0</v>
      </c>
      <c r="V176" s="341"/>
      <c r="W176" s="342"/>
      <c r="X176" s="260" t="s">
        <v>16</v>
      </c>
      <c r="Y176" s="260"/>
      <c r="Z176" s="260"/>
      <c r="AA176" s="260"/>
      <c r="AB176" s="260"/>
      <c r="AC176" s="260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247" t="s">
        <v>32</v>
      </c>
      <c r="AT176" s="247"/>
      <c r="AU176" s="247"/>
      <c r="AV176" s="247"/>
      <c r="AW176" s="248"/>
      <c r="AX176" s="346">
        <f>$AX$4</f>
        <v>0</v>
      </c>
      <c r="AY176" s="347"/>
      <c r="AZ176" s="347"/>
      <c r="BA176" s="347"/>
      <c r="BB176" s="347"/>
      <c r="BC176" s="347"/>
      <c r="BD176" s="347"/>
      <c r="BE176" s="347"/>
      <c r="BF176" s="347"/>
      <c r="BG176" s="347"/>
      <c r="BH176" s="347"/>
      <c r="BI176" s="347"/>
      <c r="BJ176" s="347"/>
      <c r="BK176" s="347"/>
      <c r="BL176" s="347"/>
      <c r="BM176" s="347"/>
      <c r="BN176" s="347"/>
      <c r="BO176" s="347"/>
      <c r="BP176" s="348"/>
      <c r="BQ176" s="25" t="s">
        <v>26</v>
      </c>
    </row>
    <row r="177" spans="1:69" ht="9.75" customHeight="1" thickBo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4"/>
      <c r="S177" s="14"/>
      <c r="T177" s="14"/>
      <c r="U177" s="343"/>
      <c r="V177" s="344"/>
      <c r="W177" s="345"/>
      <c r="X177" s="302"/>
      <c r="Y177" s="302"/>
      <c r="Z177" s="302"/>
      <c r="AA177" s="302"/>
      <c r="AB177" s="302"/>
      <c r="AC177" s="302"/>
      <c r="AD177" s="14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247" t="s">
        <v>33</v>
      </c>
      <c r="AT177" s="247"/>
      <c r="AU177" s="247"/>
      <c r="AV177" s="247"/>
      <c r="AW177" s="247"/>
      <c r="AX177" s="349">
        <f>$AX$5</f>
        <v>0</v>
      </c>
      <c r="AY177" s="350"/>
      <c r="AZ177" s="350"/>
      <c r="BA177" s="350"/>
      <c r="BB177" s="350"/>
      <c r="BC177" s="350"/>
      <c r="BD177" s="350"/>
      <c r="BE177" s="350"/>
      <c r="BF177" s="350"/>
      <c r="BG177" s="350"/>
      <c r="BH177" s="350"/>
      <c r="BI177" s="350"/>
      <c r="BJ177" s="350"/>
      <c r="BK177" s="350"/>
      <c r="BL177" s="350"/>
      <c r="BM177" s="350"/>
      <c r="BN177" s="350"/>
      <c r="BO177" s="350"/>
      <c r="BP177" s="351"/>
      <c r="BQ177" s="25"/>
    </row>
    <row r="178" spans="1:69" ht="9.75" customHeight="1" x14ac:dyDescent="0.15">
      <c r="A178" s="273" t="s">
        <v>29</v>
      </c>
      <c r="B178" s="280" t="str">
        <f>IF(B186&lt;&gt;"",B135+1,"")</f>
        <v/>
      </c>
      <c r="C178" s="282" t="s">
        <v>74</v>
      </c>
      <c r="D178" s="284">
        <f t="shared" ref="D178" si="77">$D$6</f>
        <v>1</v>
      </c>
      <c r="E178" s="274" t="s">
        <v>2</v>
      </c>
      <c r="F178" s="275" t="s">
        <v>3</v>
      </c>
      <c r="G178" s="276"/>
      <c r="H178" s="266"/>
      <c r="I178" s="279"/>
      <c r="J178" s="264"/>
      <c r="K178" s="266"/>
      <c r="L178" s="268"/>
      <c r="M178" s="270"/>
      <c r="N178" s="266"/>
      <c r="O178" s="271" t="s">
        <v>4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247" t="s">
        <v>39</v>
      </c>
      <c r="AT178" s="247"/>
      <c r="AU178" s="247"/>
      <c r="AV178" s="247"/>
      <c r="AW178" s="248"/>
      <c r="AX178" s="349">
        <f>$AX$6</f>
        <v>0</v>
      </c>
      <c r="AY178" s="350"/>
      <c r="AZ178" s="350"/>
      <c r="BA178" s="350"/>
      <c r="BB178" s="350"/>
      <c r="BC178" s="350"/>
      <c r="BD178" s="350"/>
      <c r="BE178" s="350"/>
      <c r="BF178" s="350"/>
      <c r="BG178" s="350"/>
      <c r="BH178" s="350"/>
      <c r="BI178" s="350"/>
      <c r="BJ178" s="350"/>
      <c r="BK178" s="350"/>
      <c r="BL178" s="350"/>
      <c r="BM178" s="350"/>
      <c r="BN178" s="350"/>
      <c r="BO178" s="350"/>
      <c r="BP178" s="351"/>
      <c r="BQ178" s="9"/>
    </row>
    <row r="179" spans="1:69" ht="11.25" customHeight="1" thickBot="1" x14ac:dyDescent="0.2">
      <c r="A179" s="273"/>
      <c r="B179" s="281"/>
      <c r="C179" s="283"/>
      <c r="D179" s="285"/>
      <c r="E179" s="274"/>
      <c r="F179" s="277"/>
      <c r="G179" s="278"/>
      <c r="H179" s="267"/>
      <c r="I179" s="112"/>
      <c r="J179" s="265"/>
      <c r="K179" s="267"/>
      <c r="L179" s="269"/>
      <c r="M179" s="113"/>
      <c r="N179" s="267"/>
      <c r="O179" s="272"/>
      <c r="P179" s="15"/>
      <c r="Q179" s="9"/>
      <c r="R179" s="252" t="s">
        <v>40</v>
      </c>
      <c r="S179" s="352">
        <f t="shared" ref="S179" si="78">$S$7</f>
        <v>0</v>
      </c>
      <c r="T179" s="353"/>
      <c r="U179" s="257" t="s">
        <v>12</v>
      </c>
      <c r="V179" s="356">
        <f t="shared" ref="V179" si="79">$V$7</f>
        <v>0</v>
      </c>
      <c r="W179" s="260" t="s">
        <v>15</v>
      </c>
      <c r="X179" s="260"/>
      <c r="Y179" s="352">
        <f t="shared" ref="Y179" si="80">$Y$7</f>
        <v>0</v>
      </c>
      <c r="Z179" s="359"/>
      <c r="AA179" s="353"/>
      <c r="AB179" s="260" t="s">
        <v>17</v>
      </c>
      <c r="AC179" s="260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16" t="s">
        <v>5</v>
      </c>
      <c r="AV179" s="16"/>
      <c r="AW179" s="16"/>
      <c r="AX179" s="16"/>
      <c r="AY179" s="16"/>
      <c r="AZ179" s="16"/>
      <c r="BA179" s="16"/>
      <c r="BB179" s="16"/>
      <c r="BC179" s="16"/>
      <c r="BD179" s="16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</row>
    <row r="180" spans="1:69" ht="6.75" customHeight="1" x14ac:dyDescent="0.15">
      <c r="A180" s="9"/>
      <c r="B180" s="9"/>
      <c r="C180" s="9"/>
      <c r="D180" s="9"/>
      <c r="E180" s="9"/>
      <c r="F180" s="226" t="s">
        <v>7</v>
      </c>
      <c r="G180" s="227"/>
      <c r="H180" s="232">
        <f t="shared" ref="H180" si="81">$H$8</f>
        <v>0</v>
      </c>
      <c r="I180" s="232"/>
      <c r="J180" s="232"/>
      <c r="K180" s="232"/>
      <c r="L180" s="232"/>
      <c r="M180" s="232"/>
      <c r="N180" s="232"/>
      <c r="O180" s="233"/>
      <c r="P180" s="15"/>
      <c r="Q180" s="9"/>
      <c r="R180" s="252"/>
      <c r="S180" s="354"/>
      <c r="T180" s="355"/>
      <c r="U180" s="257"/>
      <c r="V180" s="357"/>
      <c r="W180" s="260"/>
      <c r="X180" s="260"/>
      <c r="Y180" s="354"/>
      <c r="Z180" s="360"/>
      <c r="AA180" s="355"/>
      <c r="AB180" s="260"/>
      <c r="AC180" s="260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238"/>
      <c r="AV180" s="239"/>
      <c r="AW180" s="239"/>
      <c r="AX180" s="239"/>
      <c r="AY180" s="239"/>
      <c r="AZ180" s="239"/>
      <c r="BA180" s="239"/>
      <c r="BB180" s="244"/>
      <c r="BC180" s="263" t="s">
        <v>21</v>
      </c>
      <c r="BD180" s="263"/>
      <c r="BE180" s="263"/>
      <c r="BF180" s="358">
        <f t="shared" ref="BF180" si="82">$BF$8</f>
        <v>0</v>
      </c>
      <c r="BG180" s="358"/>
      <c r="BH180" s="358"/>
      <c r="BI180" s="358"/>
      <c r="BJ180" s="358"/>
      <c r="BK180" s="358"/>
      <c r="BL180" s="358"/>
      <c r="BM180" s="358"/>
      <c r="BN180" s="358"/>
      <c r="BO180" s="358"/>
      <c r="BP180" s="358"/>
      <c r="BQ180" s="9"/>
    </row>
    <row r="181" spans="1:69" ht="4.5" customHeight="1" x14ac:dyDescent="0.15">
      <c r="A181" s="220" t="s">
        <v>6</v>
      </c>
      <c r="B181" s="220"/>
      <c r="C181" s="220"/>
      <c r="D181" s="220"/>
      <c r="E181" s="220"/>
      <c r="F181" s="228"/>
      <c r="G181" s="229"/>
      <c r="H181" s="234"/>
      <c r="I181" s="234"/>
      <c r="J181" s="234"/>
      <c r="K181" s="234"/>
      <c r="L181" s="234"/>
      <c r="M181" s="234"/>
      <c r="N181" s="234"/>
      <c r="O181" s="235"/>
      <c r="P181" s="15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240"/>
      <c r="AV181" s="241"/>
      <c r="AW181" s="241"/>
      <c r="AX181" s="241"/>
      <c r="AY181" s="241"/>
      <c r="AZ181" s="241"/>
      <c r="BA181" s="241"/>
      <c r="BB181" s="245"/>
      <c r="BC181" s="263"/>
      <c r="BD181" s="263"/>
      <c r="BE181" s="263"/>
      <c r="BF181" s="358"/>
      <c r="BG181" s="358"/>
      <c r="BH181" s="358"/>
      <c r="BI181" s="358"/>
      <c r="BJ181" s="358"/>
      <c r="BK181" s="358"/>
      <c r="BL181" s="358"/>
      <c r="BM181" s="358"/>
      <c r="BN181" s="358"/>
      <c r="BO181" s="358"/>
      <c r="BP181" s="358"/>
      <c r="BQ181" s="9"/>
    </row>
    <row r="182" spans="1:69" ht="9.75" customHeight="1" thickBot="1" x14ac:dyDescent="0.2">
      <c r="A182" s="220"/>
      <c r="B182" s="220"/>
      <c r="C182" s="220"/>
      <c r="D182" s="220"/>
      <c r="E182" s="220"/>
      <c r="F182" s="230"/>
      <c r="G182" s="231"/>
      <c r="H182" s="236"/>
      <c r="I182" s="236"/>
      <c r="J182" s="236"/>
      <c r="K182" s="236"/>
      <c r="L182" s="236"/>
      <c r="M182" s="236"/>
      <c r="N182" s="236"/>
      <c r="O182" s="237"/>
      <c r="P182" s="15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242"/>
      <c r="AV182" s="243"/>
      <c r="AW182" s="243"/>
      <c r="AX182" s="243"/>
      <c r="AY182" s="243"/>
      <c r="AZ182" s="243"/>
      <c r="BA182" s="243"/>
      <c r="BB182" s="246"/>
      <c r="BC182" s="53"/>
      <c r="BD182" s="53"/>
      <c r="BE182" s="53"/>
      <c r="BF182" s="358">
        <f t="shared" ref="BF182" si="83">$BF$10</f>
        <v>0</v>
      </c>
      <c r="BG182" s="358"/>
      <c r="BH182" s="358"/>
      <c r="BI182" s="358"/>
      <c r="BJ182" s="358"/>
      <c r="BK182" s="358"/>
      <c r="BL182" s="358"/>
      <c r="BM182" s="358"/>
      <c r="BN182" s="358"/>
      <c r="BO182" s="358"/>
      <c r="BP182" s="358"/>
      <c r="BQ182" s="9"/>
    </row>
    <row r="183" spans="1:69" ht="7.5" customHeight="1" thickBo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</row>
    <row r="184" spans="1:69" x14ac:dyDescent="0.15">
      <c r="A184" s="222" t="s">
        <v>8</v>
      </c>
      <c r="B184" s="210" t="s">
        <v>35</v>
      </c>
      <c r="C184" s="211"/>
      <c r="D184" s="211"/>
      <c r="E184" s="217"/>
      <c r="F184" s="17" t="s">
        <v>36</v>
      </c>
      <c r="G184" s="210" t="s">
        <v>9</v>
      </c>
      <c r="H184" s="211"/>
      <c r="I184" s="211"/>
      <c r="J184" s="211"/>
      <c r="K184" s="211"/>
      <c r="L184" s="211"/>
      <c r="M184" s="211"/>
      <c r="N184" s="211"/>
      <c r="O184" s="211"/>
      <c r="P184" s="211"/>
      <c r="Q184" s="217"/>
      <c r="R184" s="210" t="s">
        <v>10</v>
      </c>
      <c r="S184" s="217"/>
      <c r="T184" s="224" t="s">
        <v>11</v>
      </c>
      <c r="U184" s="210" t="s">
        <v>13</v>
      </c>
      <c r="V184" s="211"/>
      <c r="W184" s="217"/>
      <c r="X184" s="210" t="s">
        <v>14</v>
      </c>
      <c r="Y184" s="211"/>
      <c r="Z184" s="211"/>
      <c r="AA184" s="211"/>
      <c r="AB184" s="211"/>
      <c r="AC184" s="211"/>
      <c r="AD184" s="211"/>
      <c r="AE184" s="211"/>
      <c r="AF184" s="210" t="s">
        <v>50</v>
      </c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2"/>
      <c r="AV184" s="216" t="s">
        <v>57</v>
      </c>
      <c r="AW184" s="211"/>
      <c r="AX184" s="211"/>
      <c r="AY184" s="211"/>
      <c r="AZ184" s="211"/>
      <c r="BA184" s="211"/>
      <c r="BB184" s="211"/>
      <c r="BC184" s="211"/>
      <c r="BD184" s="217"/>
      <c r="BE184" s="210" t="s">
        <v>58</v>
      </c>
      <c r="BF184" s="217"/>
      <c r="BG184" s="210" t="s">
        <v>59</v>
      </c>
      <c r="BH184" s="211"/>
      <c r="BI184" s="211"/>
      <c r="BJ184" s="211"/>
      <c r="BK184" s="211"/>
      <c r="BL184" s="211"/>
      <c r="BM184" s="211"/>
      <c r="BN184" s="211"/>
      <c r="BO184" s="211"/>
      <c r="BP184" s="212"/>
      <c r="BQ184" s="26"/>
    </row>
    <row r="185" spans="1:69" x14ac:dyDescent="0.15">
      <c r="A185" s="223"/>
      <c r="B185" s="213"/>
      <c r="C185" s="214"/>
      <c r="D185" s="214"/>
      <c r="E185" s="219"/>
      <c r="F185" s="18" t="s">
        <v>37</v>
      </c>
      <c r="G185" s="213"/>
      <c r="H185" s="214"/>
      <c r="I185" s="214"/>
      <c r="J185" s="214"/>
      <c r="K185" s="214"/>
      <c r="L185" s="214"/>
      <c r="M185" s="214"/>
      <c r="N185" s="214"/>
      <c r="O185" s="214"/>
      <c r="P185" s="214"/>
      <c r="Q185" s="219"/>
      <c r="R185" s="213"/>
      <c r="S185" s="219"/>
      <c r="T185" s="225"/>
      <c r="U185" s="213"/>
      <c r="V185" s="214"/>
      <c r="W185" s="219"/>
      <c r="X185" s="213"/>
      <c r="Y185" s="214"/>
      <c r="Z185" s="214"/>
      <c r="AA185" s="214"/>
      <c r="AB185" s="214"/>
      <c r="AC185" s="214"/>
      <c r="AD185" s="214"/>
      <c r="AE185" s="214"/>
      <c r="AF185" s="213"/>
      <c r="AG185" s="214"/>
      <c r="AH185" s="214"/>
      <c r="AI185" s="214"/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/>
      <c r="AT185" s="214"/>
      <c r="AU185" s="215"/>
      <c r="AV185" s="218"/>
      <c r="AW185" s="214"/>
      <c r="AX185" s="214"/>
      <c r="AY185" s="214"/>
      <c r="AZ185" s="214"/>
      <c r="BA185" s="214"/>
      <c r="BB185" s="214"/>
      <c r="BC185" s="214"/>
      <c r="BD185" s="219"/>
      <c r="BE185" s="213"/>
      <c r="BF185" s="219"/>
      <c r="BG185" s="213"/>
      <c r="BH185" s="214"/>
      <c r="BI185" s="214"/>
      <c r="BJ185" s="214"/>
      <c r="BK185" s="214"/>
      <c r="BL185" s="214"/>
      <c r="BM185" s="214"/>
      <c r="BN185" s="214"/>
      <c r="BO185" s="214"/>
      <c r="BP185" s="215"/>
      <c r="BQ185" s="26"/>
    </row>
    <row r="186" spans="1:69" ht="13.5" customHeight="1" x14ac:dyDescent="0.15">
      <c r="A186" s="184"/>
      <c r="B186" s="186"/>
      <c r="C186" s="187"/>
      <c r="D186" s="187"/>
      <c r="E186" s="188"/>
      <c r="F186" s="65"/>
      <c r="G186" s="186"/>
      <c r="H186" s="187"/>
      <c r="I186" s="187"/>
      <c r="J186" s="187"/>
      <c r="K186" s="187"/>
      <c r="L186" s="187"/>
      <c r="M186" s="187"/>
      <c r="N186" s="187"/>
      <c r="O186" s="187"/>
      <c r="P186" s="187"/>
      <c r="Q186" s="188"/>
      <c r="R186" s="192"/>
      <c r="S186" s="193"/>
      <c r="T186" s="196"/>
      <c r="U186" s="136"/>
      <c r="V186" s="137"/>
      <c r="W186" s="138"/>
      <c r="X186" s="142"/>
      <c r="Y186" s="143"/>
      <c r="Z186" s="143"/>
      <c r="AA186" s="143"/>
      <c r="AB186" s="143"/>
      <c r="AC186" s="143"/>
      <c r="AD186" s="143"/>
      <c r="AE186" s="143"/>
      <c r="AF186" s="316">
        <v>10</v>
      </c>
      <c r="AG186" s="311"/>
      <c r="AH186" s="311"/>
      <c r="AI186" s="311"/>
      <c r="AJ186" s="311"/>
      <c r="AK186" s="311"/>
      <c r="AL186" s="312"/>
      <c r="AM186" s="50">
        <f>IF(ISBLANK(AF186),1,IF(AF186=10,1,IF(AF186="内税",2,IF(AF186=0,3))))</f>
        <v>1</v>
      </c>
      <c r="AN186" s="50">
        <f>IF(AM186=1,X186,0)</f>
        <v>0</v>
      </c>
      <c r="AO186" s="50">
        <f>IF(AM186=1,INT(X186*0.1),0)</f>
        <v>0</v>
      </c>
      <c r="AP186" s="50">
        <f>IF(AM186=2,ROUNDUP(X186/1.1,0),0)</f>
        <v>0</v>
      </c>
      <c r="AQ186" s="50">
        <f>IF(AM186=2,X186-AP186,0)</f>
        <v>0</v>
      </c>
      <c r="AR186" s="50">
        <f>IF(AM186=3,X186,0)</f>
        <v>0</v>
      </c>
      <c r="AS186" s="52">
        <v>0</v>
      </c>
      <c r="AT186" s="148">
        <f>IF(AM186&lt;3,10,0)</f>
        <v>10</v>
      </c>
      <c r="AU186" s="149"/>
      <c r="AV186" s="152">
        <f>IF(AM186=1,AN186,IF(AM186=2,AP186,AR186))</f>
        <v>0</v>
      </c>
      <c r="AW186" s="153"/>
      <c r="AX186" s="153"/>
      <c r="AY186" s="153"/>
      <c r="AZ186" s="153"/>
      <c r="BA186" s="153"/>
      <c r="BB186" s="153"/>
      <c r="BC186" s="153"/>
      <c r="BD186" s="154"/>
      <c r="BE186" s="158">
        <f>IF(AM186=1,AO186,IF(AM186=2,AQ186,AS186))</f>
        <v>0</v>
      </c>
      <c r="BF186" s="159"/>
      <c r="BG186" s="162">
        <f>AV186+BE186</f>
        <v>0</v>
      </c>
      <c r="BH186" s="163"/>
      <c r="BI186" s="163"/>
      <c r="BJ186" s="163"/>
      <c r="BK186" s="163"/>
      <c r="BL186" s="163"/>
      <c r="BM186" s="163"/>
      <c r="BN186" s="163"/>
      <c r="BO186" s="163"/>
      <c r="BP186" s="164"/>
      <c r="BQ186" s="49"/>
    </row>
    <row r="187" spans="1:69" ht="13.5" customHeight="1" x14ac:dyDescent="0.15">
      <c r="A187" s="198"/>
      <c r="B187" s="199"/>
      <c r="C187" s="200"/>
      <c r="D187" s="200"/>
      <c r="E187" s="201"/>
      <c r="F187" s="66"/>
      <c r="G187" s="199"/>
      <c r="H187" s="200"/>
      <c r="I187" s="200"/>
      <c r="J187" s="200"/>
      <c r="K187" s="200"/>
      <c r="L187" s="200"/>
      <c r="M187" s="200"/>
      <c r="N187" s="200"/>
      <c r="O187" s="200"/>
      <c r="P187" s="200"/>
      <c r="Q187" s="201"/>
      <c r="R187" s="202"/>
      <c r="S187" s="203"/>
      <c r="T187" s="204"/>
      <c r="U187" s="205"/>
      <c r="V187" s="206"/>
      <c r="W187" s="207"/>
      <c r="X187" s="171"/>
      <c r="Y187" s="172"/>
      <c r="Z187" s="172"/>
      <c r="AA187" s="172"/>
      <c r="AB187" s="172"/>
      <c r="AC187" s="172"/>
      <c r="AD187" s="172"/>
      <c r="AE187" s="172"/>
      <c r="AF187" s="317"/>
      <c r="AG187" s="314"/>
      <c r="AH187" s="314"/>
      <c r="AI187" s="314"/>
      <c r="AJ187" s="314"/>
      <c r="AK187" s="314"/>
      <c r="AL187" s="315"/>
      <c r="AM187" s="50"/>
      <c r="AN187" s="50"/>
      <c r="AO187" s="50"/>
      <c r="AP187" s="50"/>
      <c r="AQ187" s="50"/>
      <c r="AR187" s="50"/>
      <c r="AS187" s="52"/>
      <c r="AT187" s="174"/>
      <c r="AU187" s="175"/>
      <c r="AV187" s="176"/>
      <c r="AW187" s="177"/>
      <c r="AX187" s="177"/>
      <c r="AY187" s="177"/>
      <c r="AZ187" s="177"/>
      <c r="BA187" s="177"/>
      <c r="BB187" s="177"/>
      <c r="BC187" s="177"/>
      <c r="BD187" s="178"/>
      <c r="BE187" s="179"/>
      <c r="BF187" s="180"/>
      <c r="BG187" s="181"/>
      <c r="BH187" s="182"/>
      <c r="BI187" s="182"/>
      <c r="BJ187" s="182"/>
      <c r="BK187" s="182"/>
      <c r="BL187" s="182"/>
      <c r="BM187" s="182"/>
      <c r="BN187" s="182"/>
      <c r="BO187" s="182"/>
      <c r="BP187" s="183"/>
      <c r="BQ187" s="49"/>
    </row>
    <row r="188" spans="1:69" ht="13.5" customHeight="1" x14ac:dyDescent="0.15">
      <c r="A188" s="184"/>
      <c r="B188" s="186"/>
      <c r="C188" s="187"/>
      <c r="D188" s="187"/>
      <c r="E188" s="188"/>
      <c r="F188" s="65"/>
      <c r="G188" s="186"/>
      <c r="H188" s="187"/>
      <c r="I188" s="187"/>
      <c r="J188" s="187"/>
      <c r="K188" s="187"/>
      <c r="L188" s="187"/>
      <c r="M188" s="187"/>
      <c r="N188" s="187"/>
      <c r="O188" s="187"/>
      <c r="P188" s="187"/>
      <c r="Q188" s="188"/>
      <c r="R188" s="192"/>
      <c r="S188" s="193"/>
      <c r="T188" s="196"/>
      <c r="U188" s="136"/>
      <c r="V188" s="137"/>
      <c r="W188" s="138"/>
      <c r="X188" s="142"/>
      <c r="Y188" s="143"/>
      <c r="Z188" s="143"/>
      <c r="AA188" s="143"/>
      <c r="AB188" s="143"/>
      <c r="AC188" s="143"/>
      <c r="AD188" s="143"/>
      <c r="AE188" s="143"/>
      <c r="AF188" s="316">
        <v>10</v>
      </c>
      <c r="AG188" s="311"/>
      <c r="AH188" s="311"/>
      <c r="AI188" s="311"/>
      <c r="AJ188" s="311"/>
      <c r="AK188" s="311"/>
      <c r="AL188" s="312"/>
      <c r="AM188" s="50">
        <f t="shared" ref="AM188" si="84">IF(ISBLANK(AF188),1,IF(AF188=10,1,IF(AF188="内税",2,IF(AF188=0,3))))</f>
        <v>1</v>
      </c>
      <c r="AN188" s="50">
        <f>IF(AM188=1,X188,0)</f>
        <v>0</v>
      </c>
      <c r="AO188" s="50">
        <f>IF(AM188=1,INT(X188*0.1),0)</f>
        <v>0</v>
      </c>
      <c r="AP188" s="50">
        <f>IF(AM188=2,ROUNDUP(X188/1.1,0),0)</f>
        <v>0</v>
      </c>
      <c r="AQ188" s="50">
        <f>IF(AM188=2,X188-AP188,0)</f>
        <v>0</v>
      </c>
      <c r="AR188" s="50">
        <f>IF(AM188=3,X188,0)</f>
        <v>0</v>
      </c>
      <c r="AS188" s="52">
        <v>0</v>
      </c>
      <c r="AT188" s="148">
        <f>IF(AM188&lt;3,10,0)</f>
        <v>10</v>
      </c>
      <c r="AU188" s="149"/>
      <c r="AV188" s="152">
        <f>IF(AM188=1,AN188,IF(AM188=2,AP188,AR188))</f>
        <v>0</v>
      </c>
      <c r="AW188" s="153"/>
      <c r="AX188" s="153"/>
      <c r="AY188" s="153"/>
      <c r="AZ188" s="153"/>
      <c r="BA188" s="153"/>
      <c r="BB188" s="153"/>
      <c r="BC188" s="153"/>
      <c r="BD188" s="154"/>
      <c r="BE188" s="158">
        <f>IF(AM188=1,AO188,IF(AM188=2,AQ188,AS188))</f>
        <v>0</v>
      </c>
      <c r="BF188" s="159"/>
      <c r="BG188" s="162">
        <f>AV188+BE188</f>
        <v>0</v>
      </c>
      <c r="BH188" s="163"/>
      <c r="BI188" s="163"/>
      <c r="BJ188" s="163"/>
      <c r="BK188" s="163"/>
      <c r="BL188" s="163"/>
      <c r="BM188" s="163"/>
      <c r="BN188" s="163"/>
      <c r="BO188" s="163"/>
      <c r="BP188" s="164"/>
      <c r="BQ188" s="49"/>
    </row>
    <row r="189" spans="1:69" ht="13.5" customHeight="1" x14ac:dyDescent="0.15">
      <c r="A189" s="198"/>
      <c r="B189" s="199"/>
      <c r="C189" s="200"/>
      <c r="D189" s="200"/>
      <c r="E189" s="201"/>
      <c r="F189" s="66"/>
      <c r="G189" s="199"/>
      <c r="H189" s="200"/>
      <c r="I189" s="200"/>
      <c r="J189" s="200"/>
      <c r="K189" s="200"/>
      <c r="L189" s="200"/>
      <c r="M189" s="200"/>
      <c r="N189" s="200"/>
      <c r="O189" s="200"/>
      <c r="P189" s="200"/>
      <c r="Q189" s="201"/>
      <c r="R189" s="202"/>
      <c r="S189" s="203"/>
      <c r="T189" s="204"/>
      <c r="U189" s="205"/>
      <c r="V189" s="206"/>
      <c r="W189" s="207"/>
      <c r="X189" s="171"/>
      <c r="Y189" s="172"/>
      <c r="Z189" s="172"/>
      <c r="AA189" s="172"/>
      <c r="AB189" s="172"/>
      <c r="AC189" s="172"/>
      <c r="AD189" s="172"/>
      <c r="AE189" s="172"/>
      <c r="AF189" s="317"/>
      <c r="AG189" s="314"/>
      <c r="AH189" s="314"/>
      <c r="AI189" s="314"/>
      <c r="AJ189" s="314"/>
      <c r="AK189" s="314"/>
      <c r="AL189" s="315"/>
      <c r="AM189" s="50"/>
      <c r="AN189" s="50"/>
      <c r="AO189" s="50"/>
      <c r="AP189" s="50"/>
      <c r="AQ189" s="50"/>
      <c r="AR189" s="50"/>
      <c r="AS189" s="52"/>
      <c r="AT189" s="174"/>
      <c r="AU189" s="175"/>
      <c r="AV189" s="176"/>
      <c r="AW189" s="177"/>
      <c r="AX189" s="177"/>
      <c r="AY189" s="177"/>
      <c r="AZ189" s="177"/>
      <c r="BA189" s="177"/>
      <c r="BB189" s="177"/>
      <c r="BC189" s="177"/>
      <c r="BD189" s="178"/>
      <c r="BE189" s="179"/>
      <c r="BF189" s="180"/>
      <c r="BG189" s="181"/>
      <c r="BH189" s="182"/>
      <c r="BI189" s="182"/>
      <c r="BJ189" s="182"/>
      <c r="BK189" s="182"/>
      <c r="BL189" s="182"/>
      <c r="BM189" s="182"/>
      <c r="BN189" s="182"/>
      <c r="BO189" s="182"/>
      <c r="BP189" s="183"/>
      <c r="BQ189" s="49"/>
    </row>
    <row r="190" spans="1:69" ht="13.5" customHeight="1" x14ac:dyDescent="0.15">
      <c r="A190" s="184"/>
      <c r="B190" s="186"/>
      <c r="C190" s="187"/>
      <c r="D190" s="187"/>
      <c r="E190" s="188"/>
      <c r="F190" s="65"/>
      <c r="G190" s="186"/>
      <c r="H190" s="187"/>
      <c r="I190" s="187"/>
      <c r="J190" s="187"/>
      <c r="K190" s="187"/>
      <c r="L190" s="187"/>
      <c r="M190" s="187"/>
      <c r="N190" s="187"/>
      <c r="O190" s="187"/>
      <c r="P190" s="187"/>
      <c r="Q190" s="188"/>
      <c r="R190" s="192"/>
      <c r="S190" s="193"/>
      <c r="T190" s="196"/>
      <c r="U190" s="136"/>
      <c r="V190" s="137"/>
      <c r="W190" s="138"/>
      <c r="X190" s="142"/>
      <c r="Y190" s="143"/>
      <c r="Z190" s="143"/>
      <c r="AA190" s="143"/>
      <c r="AB190" s="143"/>
      <c r="AC190" s="143"/>
      <c r="AD190" s="143"/>
      <c r="AE190" s="143"/>
      <c r="AF190" s="316">
        <v>10</v>
      </c>
      <c r="AG190" s="311"/>
      <c r="AH190" s="311"/>
      <c r="AI190" s="311"/>
      <c r="AJ190" s="311"/>
      <c r="AK190" s="311"/>
      <c r="AL190" s="312"/>
      <c r="AM190" s="50">
        <f t="shared" ref="AM190" si="85">IF(ISBLANK(AF190),1,IF(AF190=10,1,IF(AF190="内税",2,IF(AF190=0,3))))</f>
        <v>1</v>
      </c>
      <c r="AN190" s="50">
        <f>IF(AM190=1,X190,0)</f>
        <v>0</v>
      </c>
      <c r="AO190" s="50">
        <f>IF(AM190=1,INT(X190*0.1),0)</f>
        <v>0</v>
      </c>
      <c r="AP190" s="50">
        <f>IF(AM190=2,ROUNDUP(X190/1.1,0),0)</f>
        <v>0</v>
      </c>
      <c r="AQ190" s="50">
        <f>IF(AM190=2,X190-AP190,0)</f>
        <v>0</v>
      </c>
      <c r="AR190" s="50">
        <f>IF(AM190=3,X190,0)</f>
        <v>0</v>
      </c>
      <c r="AS190" s="52">
        <v>0</v>
      </c>
      <c r="AT190" s="148">
        <f>IF(AM190&lt;3,10,0)</f>
        <v>10</v>
      </c>
      <c r="AU190" s="149"/>
      <c r="AV190" s="152">
        <f>IF(AM190=1,AN190,IF(AM190=2,AP190,AR190))</f>
        <v>0</v>
      </c>
      <c r="AW190" s="153"/>
      <c r="AX190" s="153"/>
      <c r="AY190" s="153"/>
      <c r="AZ190" s="153"/>
      <c r="BA190" s="153"/>
      <c r="BB190" s="153"/>
      <c r="BC190" s="153"/>
      <c r="BD190" s="154"/>
      <c r="BE190" s="158">
        <f>IF(AM190=1,AO190,IF(AM190=2,AQ190,AS190))</f>
        <v>0</v>
      </c>
      <c r="BF190" s="159"/>
      <c r="BG190" s="162">
        <f>AV190+BE190</f>
        <v>0</v>
      </c>
      <c r="BH190" s="163"/>
      <c r="BI190" s="163"/>
      <c r="BJ190" s="163"/>
      <c r="BK190" s="163"/>
      <c r="BL190" s="163"/>
      <c r="BM190" s="163"/>
      <c r="BN190" s="163"/>
      <c r="BO190" s="163"/>
      <c r="BP190" s="164"/>
      <c r="BQ190" s="49"/>
    </row>
    <row r="191" spans="1:69" ht="13.5" customHeight="1" x14ac:dyDescent="0.15">
      <c r="A191" s="198"/>
      <c r="B191" s="199"/>
      <c r="C191" s="200"/>
      <c r="D191" s="200"/>
      <c r="E191" s="201"/>
      <c r="F191" s="66"/>
      <c r="G191" s="199"/>
      <c r="H191" s="200"/>
      <c r="I191" s="200"/>
      <c r="J191" s="200"/>
      <c r="K191" s="200"/>
      <c r="L191" s="200"/>
      <c r="M191" s="200"/>
      <c r="N191" s="200"/>
      <c r="O191" s="200"/>
      <c r="P191" s="200"/>
      <c r="Q191" s="201"/>
      <c r="R191" s="202"/>
      <c r="S191" s="203"/>
      <c r="T191" s="204"/>
      <c r="U191" s="205"/>
      <c r="V191" s="206"/>
      <c r="W191" s="207"/>
      <c r="X191" s="171"/>
      <c r="Y191" s="172"/>
      <c r="Z191" s="172"/>
      <c r="AA191" s="172"/>
      <c r="AB191" s="172"/>
      <c r="AC191" s="172"/>
      <c r="AD191" s="172"/>
      <c r="AE191" s="172"/>
      <c r="AF191" s="317"/>
      <c r="AG191" s="314"/>
      <c r="AH191" s="314"/>
      <c r="AI191" s="314"/>
      <c r="AJ191" s="314"/>
      <c r="AK191" s="314"/>
      <c r="AL191" s="315"/>
      <c r="AM191" s="50"/>
      <c r="AN191" s="50"/>
      <c r="AO191" s="50"/>
      <c r="AP191" s="50"/>
      <c r="AQ191" s="50"/>
      <c r="AR191" s="50"/>
      <c r="AS191" s="52"/>
      <c r="AT191" s="174"/>
      <c r="AU191" s="175"/>
      <c r="AV191" s="176"/>
      <c r="AW191" s="177"/>
      <c r="AX191" s="177"/>
      <c r="AY191" s="177"/>
      <c r="AZ191" s="177"/>
      <c r="BA191" s="177"/>
      <c r="BB191" s="177"/>
      <c r="BC191" s="177"/>
      <c r="BD191" s="178"/>
      <c r="BE191" s="179"/>
      <c r="BF191" s="180"/>
      <c r="BG191" s="181"/>
      <c r="BH191" s="182"/>
      <c r="BI191" s="182"/>
      <c r="BJ191" s="182"/>
      <c r="BK191" s="182"/>
      <c r="BL191" s="182"/>
      <c r="BM191" s="182"/>
      <c r="BN191" s="182"/>
      <c r="BO191" s="182"/>
      <c r="BP191" s="183"/>
      <c r="BQ191" s="49"/>
    </row>
    <row r="192" spans="1:69" ht="13.5" customHeight="1" x14ac:dyDescent="0.15">
      <c r="A192" s="184"/>
      <c r="B192" s="186"/>
      <c r="C192" s="187"/>
      <c r="D192" s="187"/>
      <c r="E192" s="188"/>
      <c r="F192" s="65"/>
      <c r="G192" s="186"/>
      <c r="H192" s="187"/>
      <c r="I192" s="187"/>
      <c r="J192" s="187"/>
      <c r="K192" s="187"/>
      <c r="L192" s="187"/>
      <c r="M192" s="187"/>
      <c r="N192" s="187"/>
      <c r="O192" s="187"/>
      <c r="P192" s="187"/>
      <c r="Q192" s="188"/>
      <c r="R192" s="192"/>
      <c r="S192" s="193"/>
      <c r="T192" s="196"/>
      <c r="U192" s="136"/>
      <c r="V192" s="137"/>
      <c r="W192" s="138"/>
      <c r="X192" s="142"/>
      <c r="Y192" s="143"/>
      <c r="Z192" s="143"/>
      <c r="AA192" s="143"/>
      <c r="AB192" s="143"/>
      <c r="AC192" s="143"/>
      <c r="AD192" s="143"/>
      <c r="AE192" s="143"/>
      <c r="AF192" s="316">
        <v>10</v>
      </c>
      <c r="AG192" s="311"/>
      <c r="AH192" s="311"/>
      <c r="AI192" s="311"/>
      <c r="AJ192" s="311"/>
      <c r="AK192" s="311"/>
      <c r="AL192" s="312"/>
      <c r="AM192" s="50">
        <f t="shared" ref="AM192" si="86">IF(ISBLANK(AF192),1,IF(AF192=10,1,IF(AF192="内税",2,IF(AF192=0,3))))</f>
        <v>1</v>
      </c>
      <c r="AN192" s="50">
        <f>IF(AM192=1,X192,0)</f>
        <v>0</v>
      </c>
      <c r="AO192" s="50">
        <f>IF(AM192=1,INT(X192*0.1),0)</f>
        <v>0</v>
      </c>
      <c r="AP192" s="50">
        <f>IF(AM192=2,ROUNDUP(X192/1.1,0),0)</f>
        <v>0</v>
      </c>
      <c r="AQ192" s="50">
        <f>IF(AM192=2,X192-AP192,0)</f>
        <v>0</v>
      </c>
      <c r="AR192" s="50">
        <f>IF(AM192=3,X192,0)</f>
        <v>0</v>
      </c>
      <c r="AS192" s="52">
        <v>0</v>
      </c>
      <c r="AT192" s="148">
        <f>IF(AM192&lt;3,10,0)</f>
        <v>10</v>
      </c>
      <c r="AU192" s="149"/>
      <c r="AV192" s="152">
        <f>IF(AM192=1,AN192,IF(AM192=2,AP192,AR192))</f>
        <v>0</v>
      </c>
      <c r="AW192" s="153"/>
      <c r="AX192" s="153"/>
      <c r="AY192" s="153"/>
      <c r="AZ192" s="153"/>
      <c r="BA192" s="153"/>
      <c r="BB192" s="153"/>
      <c r="BC192" s="153"/>
      <c r="BD192" s="154"/>
      <c r="BE192" s="158">
        <f>IF(AM192=1,AO192,IF(AM192=2,AQ192,AS192))</f>
        <v>0</v>
      </c>
      <c r="BF192" s="159"/>
      <c r="BG192" s="162">
        <f>AV192+BE192</f>
        <v>0</v>
      </c>
      <c r="BH192" s="163"/>
      <c r="BI192" s="163"/>
      <c r="BJ192" s="163"/>
      <c r="BK192" s="163"/>
      <c r="BL192" s="163"/>
      <c r="BM192" s="163"/>
      <c r="BN192" s="163"/>
      <c r="BO192" s="163"/>
      <c r="BP192" s="164"/>
      <c r="BQ192" s="49"/>
    </row>
    <row r="193" spans="1:69" ht="13.5" customHeight="1" x14ac:dyDescent="0.15">
      <c r="A193" s="198"/>
      <c r="B193" s="199"/>
      <c r="C193" s="200"/>
      <c r="D193" s="200"/>
      <c r="E193" s="201"/>
      <c r="F193" s="66"/>
      <c r="G193" s="199"/>
      <c r="H193" s="200"/>
      <c r="I193" s="200"/>
      <c r="J193" s="200"/>
      <c r="K193" s="200"/>
      <c r="L193" s="200"/>
      <c r="M193" s="200"/>
      <c r="N193" s="200"/>
      <c r="O193" s="200"/>
      <c r="P193" s="200"/>
      <c r="Q193" s="201"/>
      <c r="R193" s="202"/>
      <c r="S193" s="203"/>
      <c r="T193" s="204"/>
      <c r="U193" s="205"/>
      <c r="V193" s="206"/>
      <c r="W193" s="207"/>
      <c r="X193" s="171"/>
      <c r="Y193" s="172"/>
      <c r="Z193" s="172"/>
      <c r="AA193" s="172"/>
      <c r="AB193" s="172"/>
      <c r="AC193" s="172"/>
      <c r="AD193" s="172"/>
      <c r="AE193" s="172"/>
      <c r="AF193" s="317"/>
      <c r="AG193" s="314"/>
      <c r="AH193" s="314"/>
      <c r="AI193" s="314"/>
      <c r="AJ193" s="314"/>
      <c r="AK193" s="314"/>
      <c r="AL193" s="315"/>
      <c r="AM193" s="50"/>
      <c r="AN193" s="50"/>
      <c r="AO193" s="50"/>
      <c r="AP193" s="50"/>
      <c r="AQ193" s="50"/>
      <c r="AR193" s="50"/>
      <c r="AS193" s="52"/>
      <c r="AT193" s="174"/>
      <c r="AU193" s="175"/>
      <c r="AV193" s="176"/>
      <c r="AW193" s="177"/>
      <c r="AX193" s="177"/>
      <c r="AY193" s="177"/>
      <c r="AZ193" s="177"/>
      <c r="BA193" s="177"/>
      <c r="BB193" s="177"/>
      <c r="BC193" s="177"/>
      <c r="BD193" s="178"/>
      <c r="BE193" s="179"/>
      <c r="BF193" s="180"/>
      <c r="BG193" s="181"/>
      <c r="BH193" s="182"/>
      <c r="BI193" s="182"/>
      <c r="BJ193" s="182"/>
      <c r="BK193" s="182"/>
      <c r="BL193" s="182"/>
      <c r="BM193" s="182"/>
      <c r="BN193" s="182"/>
      <c r="BO193" s="182"/>
      <c r="BP193" s="183"/>
      <c r="BQ193" s="49"/>
    </row>
    <row r="194" spans="1:69" ht="13.5" customHeight="1" x14ac:dyDescent="0.15">
      <c r="A194" s="184"/>
      <c r="B194" s="186"/>
      <c r="C194" s="187"/>
      <c r="D194" s="187"/>
      <c r="E194" s="188"/>
      <c r="F194" s="65"/>
      <c r="G194" s="186"/>
      <c r="H194" s="187"/>
      <c r="I194" s="187"/>
      <c r="J194" s="187"/>
      <c r="K194" s="187"/>
      <c r="L194" s="187"/>
      <c r="M194" s="187"/>
      <c r="N194" s="187"/>
      <c r="O194" s="187"/>
      <c r="P194" s="187"/>
      <c r="Q194" s="188"/>
      <c r="R194" s="192"/>
      <c r="S194" s="193"/>
      <c r="T194" s="196"/>
      <c r="U194" s="136"/>
      <c r="V194" s="137"/>
      <c r="W194" s="138"/>
      <c r="X194" s="142"/>
      <c r="Y194" s="143"/>
      <c r="Z194" s="143"/>
      <c r="AA194" s="143"/>
      <c r="AB194" s="143"/>
      <c r="AC194" s="143"/>
      <c r="AD194" s="143"/>
      <c r="AE194" s="143"/>
      <c r="AF194" s="316">
        <v>10</v>
      </c>
      <c r="AG194" s="311"/>
      <c r="AH194" s="311"/>
      <c r="AI194" s="311"/>
      <c r="AJ194" s="311"/>
      <c r="AK194" s="311"/>
      <c r="AL194" s="312"/>
      <c r="AM194" s="50">
        <f t="shared" ref="AM194" si="87">IF(ISBLANK(AF194),1,IF(AF194=10,1,IF(AF194="内税",2,IF(AF194=0,3))))</f>
        <v>1</v>
      </c>
      <c r="AN194" s="50">
        <f>IF(AM194=1,X194,0)</f>
        <v>0</v>
      </c>
      <c r="AO194" s="50">
        <f>IF(AM194=1,INT(X194*0.1),0)</f>
        <v>0</v>
      </c>
      <c r="AP194" s="50">
        <f>IF(AM194=2,ROUNDUP(X194/1.1,0),0)</f>
        <v>0</v>
      </c>
      <c r="AQ194" s="50">
        <f>IF(AM194=2,X194-AP194,0)</f>
        <v>0</v>
      </c>
      <c r="AR194" s="50">
        <f>IF(AM194=3,X194,0)</f>
        <v>0</v>
      </c>
      <c r="AS194" s="52">
        <v>0</v>
      </c>
      <c r="AT194" s="148">
        <f>IF(AM194&lt;3,10,0)</f>
        <v>10</v>
      </c>
      <c r="AU194" s="149"/>
      <c r="AV194" s="152">
        <f>IF(AM194=1,AN194,IF(AM194=2,AP194,AR194))</f>
        <v>0</v>
      </c>
      <c r="AW194" s="153"/>
      <c r="AX194" s="153"/>
      <c r="AY194" s="153"/>
      <c r="AZ194" s="153"/>
      <c r="BA194" s="153"/>
      <c r="BB194" s="153"/>
      <c r="BC194" s="153"/>
      <c r="BD194" s="154"/>
      <c r="BE194" s="158">
        <f>IF(AM194=1,AO194,IF(AM194=2,AQ194,AS194))</f>
        <v>0</v>
      </c>
      <c r="BF194" s="159"/>
      <c r="BG194" s="162">
        <f>AV194+BE194</f>
        <v>0</v>
      </c>
      <c r="BH194" s="163"/>
      <c r="BI194" s="163"/>
      <c r="BJ194" s="163"/>
      <c r="BK194" s="163"/>
      <c r="BL194" s="163"/>
      <c r="BM194" s="163"/>
      <c r="BN194" s="163"/>
      <c r="BO194" s="163"/>
      <c r="BP194" s="164"/>
      <c r="BQ194" s="49"/>
    </row>
    <row r="195" spans="1:69" ht="13.5" customHeight="1" x14ac:dyDescent="0.15">
      <c r="A195" s="198"/>
      <c r="B195" s="199"/>
      <c r="C195" s="200"/>
      <c r="D195" s="200"/>
      <c r="E195" s="201"/>
      <c r="F195" s="66"/>
      <c r="G195" s="199"/>
      <c r="H195" s="200"/>
      <c r="I195" s="200"/>
      <c r="J195" s="200"/>
      <c r="K195" s="200"/>
      <c r="L195" s="200"/>
      <c r="M195" s="200"/>
      <c r="N195" s="200"/>
      <c r="O195" s="200"/>
      <c r="P195" s="200"/>
      <c r="Q195" s="201"/>
      <c r="R195" s="202"/>
      <c r="S195" s="203"/>
      <c r="T195" s="204"/>
      <c r="U195" s="205"/>
      <c r="V195" s="206"/>
      <c r="W195" s="207"/>
      <c r="X195" s="171"/>
      <c r="Y195" s="172"/>
      <c r="Z195" s="172"/>
      <c r="AA195" s="172"/>
      <c r="AB195" s="172"/>
      <c r="AC195" s="172"/>
      <c r="AD195" s="172"/>
      <c r="AE195" s="172"/>
      <c r="AF195" s="317"/>
      <c r="AG195" s="314"/>
      <c r="AH195" s="314"/>
      <c r="AI195" s="314"/>
      <c r="AJ195" s="314"/>
      <c r="AK195" s="314"/>
      <c r="AL195" s="315"/>
      <c r="AM195" s="50"/>
      <c r="AN195" s="50"/>
      <c r="AO195" s="50"/>
      <c r="AP195" s="50"/>
      <c r="AQ195" s="50"/>
      <c r="AR195" s="50"/>
      <c r="AS195" s="52"/>
      <c r="AT195" s="174"/>
      <c r="AU195" s="175"/>
      <c r="AV195" s="176"/>
      <c r="AW195" s="177"/>
      <c r="AX195" s="177"/>
      <c r="AY195" s="177"/>
      <c r="AZ195" s="177"/>
      <c r="BA195" s="177"/>
      <c r="BB195" s="177"/>
      <c r="BC195" s="177"/>
      <c r="BD195" s="178"/>
      <c r="BE195" s="179"/>
      <c r="BF195" s="180"/>
      <c r="BG195" s="181"/>
      <c r="BH195" s="182"/>
      <c r="BI195" s="182"/>
      <c r="BJ195" s="182"/>
      <c r="BK195" s="182"/>
      <c r="BL195" s="182"/>
      <c r="BM195" s="182"/>
      <c r="BN195" s="182"/>
      <c r="BO195" s="182"/>
      <c r="BP195" s="183"/>
      <c r="BQ195" s="49"/>
    </row>
    <row r="196" spans="1:69" ht="13.5" customHeight="1" x14ac:dyDescent="0.15">
      <c r="A196" s="184"/>
      <c r="B196" s="186"/>
      <c r="C196" s="187"/>
      <c r="D196" s="187"/>
      <c r="E196" s="188"/>
      <c r="F196" s="65"/>
      <c r="G196" s="186"/>
      <c r="H196" s="187"/>
      <c r="I196" s="187"/>
      <c r="J196" s="187"/>
      <c r="K196" s="187"/>
      <c r="L196" s="187"/>
      <c r="M196" s="187"/>
      <c r="N196" s="187"/>
      <c r="O196" s="187"/>
      <c r="P196" s="187"/>
      <c r="Q196" s="188"/>
      <c r="R196" s="192"/>
      <c r="S196" s="193"/>
      <c r="T196" s="196"/>
      <c r="U196" s="136"/>
      <c r="V196" s="137"/>
      <c r="W196" s="138"/>
      <c r="X196" s="142"/>
      <c r="Y196" s="143"/>
      <c r="Z196" s="143"/>
      <c r="AA196" s="143"/>
      <c r="AB196" s="143"/>
      <c r="AC196" s="143"/>
      <c r="AD196" s="143"/>
      <c r="AE196" s="143"/>
      <c r="AF196" s="316">
        <v>10</v>
      </c>
      <c r="AG196" s="311"/>
      <c r="AH196" s="311"/>
      <c r="AI196" s="311"/>
      <c r="AJ196" s="311"/>
      <c r="AK196" s="311"/>
      <c r="AL196" s="312"/>
      <c r="AM196" s="50">
        <f t="shared" ref="AM196" si="88">IF(ISBLANK(AF196),1,IF(AF196=10,1,IF(AF196="内税",2,IF(AF196=0,3))))</f>
        <v>1</v>
      </c>
      <c r="AN196" s="50">
        <f>IF(AM196=1,X196,0)</f>
        <v>0</v>
      </c>
      <c r="AO196" s="50">
        <f>IF(AM196=1,INT(X196*0.1),0)</f>
        <v>0</v>
      </c>
      <c r="AP196" s="50">
        <f>IF(AM196=2,ROUNDUP(X196/1.1,0),0)</f>
        <v>0</v>
      </c>
      <c r="AQ196" s="50">
        <f>IF(AM196=2,X196-AP196,0)</f>
        <v>0</v>
      </c>
      <c r="AR196" s="50">
        <f>IF(AM196=3,X196,0)</f>
        <v>0</v>
      </c>
      <c r="AS196" s="52">
        <v>0</v>
      </c>
      <c r="AT196" s="148">
        <f>IF(AM196&lt;3,10,0)</f>
        <v>10</v>
      </c>
      <c r="AU196" s="149"/>
      <c r="AV196" s="152">
        <f>IF(AM196=1,AN196,IF(AM196=2,AP196,AR196))</f>
        <v>0</v>
      </c>
      <c r="AW196" s="153"/>
      <c r="AX196" s="153"/>
      <c r="AY196" s="153"/>
      <c r="AZ196" s="153"/>
      <c r="BA196" s="153"/>
      <c r="BB196" s="153"/>
      <c r="BC196" s="153"/>
      <c r="BD196" s="154"/>
      <c r="BE196" s="158">
        <f>IF(AM196=1,AO196,IF(AM196=2,AQ196,AS196))</f>
        <v>0</v>
      </c>
      <c r="BF196" s="159"/>
      <c r="BG196" s="162">
        <f>AV196+BE196</f>
        <v>0</v>
      </c>
      <c r="BH196" s="163"/>
      <c r="BI196" s="163"/>
      <c r="BJ196" s="163"/>
      <c r="BK196" s="163"/>
      <c r="BL196" s="163"/>
      <c r="BM196" s="163"/>
      <c r="BN196" s="163"/>
      <c r="BO196" s="163"/>
      <c r="BP196" s="164"/>
      <c r="BQ196" s="49"/>
    </row>
    <row r="197" spans="1:69" ht="13.5" customHeight="1" x14ac:dyDescent="0.15">
      <c r="A197" s="198"/>
      <c r="B197" s="199"/>
      <c r="C197" s="200"/>
      <c r="D197" s="200"/>
      <c r="E197" s="201"/>
      <c r="F197" s="66"/>
      <c r="G197" s="199"/>
      <c r="H197" s="200"/>
      <c r="I197" s="200"/>
      <c r="J197" s="200"/>
      <c r="K197" s="200"/>
      <c r="L197" s="200"/>
      <c r="M197" s="200"/>
      <c r="N197" s="200"/>
      <c r="O197" s="200"/>
      <c r="P197" s="200"/>
      <c r="Q197" s="201"/>
      <c r="R197" s="202"/>
      <c r="S197" s="203"/>
      <c r="T197" s="204"/>
      <c r="U197" s="205"/>
      <c r="V197" s="206"/>
      <c r="W197" s="207"/>
      <c r="X197" s="171"/>
      <c r="Y197" s="172"/>
      <c r="Z197" s="172"/>
      <c r="AA197" s="172"/>
      <c r="AB197" s="172"/>
      <c r="AC197" s="172"/>
      <c r="AD197" s="172"/>
      <c r="AE197" s="172"/>
      <c r="AF197" s="317"/>
      <c r="AG197" s="314"/>
      <c r="AH197" s="314"/>
      <c r="AI197" s="314"/>
      <c r="AJ197" s="314"/>
      <c r="AK197" s="314"/>
      <c r="AL197" s="315"/>
      <c r="AM197" s="50"/>
      <c r="AN197" s="50"/>
      <c r="AO197" s="50"/>
      <c r="AP197" s="50"/>
      <c r="AQ197" s="50"/>
      <c r="AR197" s="50"/>
      <c r="AS197" s="52"/>
      <c r="AT197" s="174"/>
      <c r="AU197" s="175"/>
      <c r="AV197" s="176"/>
      <c r="AW197" s="177"/>
      <c r="AX197" s="177"/>
      <c r="AY197" s="177"/>
      <c r="AZ197" s="177"/>
      <c r="BA197" s="177"/>
      <c r="BB197" s="177"/>
      <c r="BC197" s="177"/>
      <c r="BD197" s="178"/>
      <c r="BE197" s="179"/>
      <c r="BF197" s="180"/>
      <c r="BG197" s="181"/>
      <c r="BH197" s="182"/>
      <c r="BI197" s="182"/>
      <c r="BJ197" s="182"/>
      <c r="BK197" s="182"/>
      <c r="BL197" s="182"/>
      <c r="BM197" s="182"/>
      <c r="BN197" s="182"/>
      <c r="BO197" s="182"/>
      <c r="BP197" s="183"/>
      <c r="BQ197" s="49"/>
    </row>
    <row r="198" spans="1:69" ht="13.5" customHeight="1" x14ac:dyDescent="0.15">
      <c r="A198" s="184"/>
      <c r="B198" s="186"/>
      <c r="C198" s="187"/>
      <c r="D198" s="187"/>
      <c r="E198" s="188"/>
      <c r="F198" s="65"/>
      <c r="G198" s="186"/>
      <c r="H198" s="187"/>
      <c r="I198" s="187"/>
      <c r="J198" s="187"/>
      <c r="K198" s="187"/>
      <c r="L198" s="187"/>
      <c r="M198" s="187"/>
      <c r="N198" s="187"/>
      <c r="O198" s="187"/>
      <c r="P198" s="187"/>
      <c r="Q198" s="188"/>
      <c r="R198" s="192"/>
      <c r="S198" s="193"/>
      <c r="T198" s="196"/>
      <c r="U198" s="136"/>
      <c r="V198" s="137"/>
      <c r="W198" s="138"/>
      <c r="X198" s="142"/>
      <c r="Y198" s="143"/>
      <c r="Z198" s="143"/>
      <c r="AA198" s="143"/>
      <c r="AB198" s="143"/>
      <c r="AC198" s="143"/>
      <c r="AD198" s="143"/>
      <c r="AE198" s="143"/>
      <c r="AF198" s="316">
        <v>10</v>
      </c>
      <c r="AG198" s="311"/>
      <c r="AH198" s="311"/>
      <c r="AI198" s="311"/>
      <c r="AJ198" s="311"/>
      <c r="AK198" s="311"/>
      <c r="AL198" s="312"/>
      <c r="AM198" s="50">
        <f t="shared" ref="AM198" si="89">IF(ISBLANK(AF198),1,IF(AF198=10,1,IF(AF198="内税",2,IF(AF198=0,3))))</f>
        <v>1</v>
      </c>
      <c r="AN198" s="50">
        <f>IF(AM198=1,X198,0)</f>
        <v>0</v>
      </c>
      <c r="AO198" s="50">
        <f>IF(AM198=1,INT(X198*0.1),0)</f>
        <v>0</v>
      </c>
      <c r="AP198" s="50">
        <f>IF(AM198=2,ROUNDUP(X198/1.1,0),0)</f>
        <v>0</v>
      </c>
      <c r="AQ198" s="50">
        <f>IF(AM198=2,X198-AP198,0)</f>
        <v>0</v>
      </c>
      <c r="AR198" s="50">
        <f>IF(AM198=3,X198,0)</f>
        <v>0</v>
      </c>
      <c r="AS198" s="52">
        <v>0</v>
      </c>
      <c r="AT198" s="148">
        <f>IF(AM198&lt;3,10,0)</f>
        <v>10</v>
      </c>
      <c r="AU198" s="149"/>
      <c r="AV198" s="152">
        <f>IF(AM198=1,AN198,IF(AM198=2,AP198,AR198))</f>
        <v>0</v>
      </c>
      <c r="AW198" s="153"/>
      <c r="AX198" s="153"/>
      <c r="AY198" s="153"/>
      <c r="AZ198" s="153"/>
      <c r="BA198" s="153"/>
      <c r="BB198" s="153"/>
      <c r="BC198" s="153"/>
      <c r="BD198" s="154"/>
      <c r="BE198" s="158">
        <f>IF(AM198=1,AO198,IF(AM198=2,AQ198,AS198))</f>
        <v>0</v>
      </c>
      <c r="BF198" s="159"/>
      <c r="BG198" s="162">
        <f>AV198+BE198</f>
        <v>0</v>
      </c>
      <c r="BH198" s="163"/>
      <c r="BI198" s="163"/>
      <c r="BJ198" s="163"/>
      <c r="BK198" s="163"/>
      <c r="BL198" s="163"/>
      <c r="BM198" s="163"/>
      <c r="BN198" s="163"/>
      <c r="BO198" s="163"/>
      <c r="BP198" s="164"/>
      <c r="BQ198" s="49"/>
    </row>
    <row r="199" spans="1:69" ht="13.5" customHeight="1" x14ac:dyDescent="0.15">
      <c r="A199" s="198"/>
      <c r="B199" s="199"/>
      <c r="C199" s="200"/>
      <c r="D199" s="200"/>
      <c r="E199" s="201"/>
      <c r="F199" s="66"/>
      <c r="G199" s="199"/>
      <c r="H199" s="200"/>
      <c r="I199" s="200"/>
      <c r="J199" s="200"/>
      <c r="K199" s="200"/>
      <c r="L199" s="200"/>
      <c r="M199" s="200"/>
      <c r="N199" s="200"/>
      <c r="O199" s="200"/>
      <c r="P199" s="200"/>
      <c r="Q199" s="201"/>
      <c r="R199" s="202"/>
      <c r="S199" s="203"/>
      <c r="T199" s="204"/>
      <c r="U199" s="205"/>
      <c r="V199" s="206"/>
      <c r="W199" s="207"/>
      <c r="X199" s="171"/>
      <c r="Y199" s="172"/>
      <c r="Z199" s="172"/>
      <c r="AA199" s="172"/>
      <c r="AB199" s="172"/>
      <c r="AC199" s="172"/>
      <c r="AD199" s="172"/>
      <c r="AE199" s="172"/>
      <c r="AF199" s="317"/>
      <c r="AG199" s="314"/>
      <c r="AH199" s="314"/>
      <c r="AI199" s="314"/>
      <c r="AJ199" s="314"/>
      <c r="AK199" s="314"/>
      <c r="AL199" s="315"/>
      <c r="AM199" s="50"/>
      <c r="AN199" s="50"/>
      <c r="AO199" s="50"/>
      <c r="AP199" s="50"/>
      <c r="AQ199" s="50"/>
      <c r="AR199" s="50"/>
      <c r="AS199" s="52"/>
      <c r="AT199" s="174"/>
      <c r="AU199" s="175"/>
      <c r="AV199" s="176"/>
      <c r="AW199" s="177"/>
      <c r="AX199" s="177"/>
      <c r="AY199" s="177"/>
      <c r="AZ199" s="177"/>
      <c r="BA199" s="177"/>
      <c r="BB199" s="177"/>
      <c r="BC199" s="177"/>
      <c r="BD199" s="178"/>
      <c r="BE199" s="179"/>
      <c r="BF199" s="180"/>
      <c r="BG199" s="181"/>
      <c r="BH199" s="182"/>
      <c r="BI199" s="182"/>
      <c r="BJ199" s="182"/>
      <c r="BK199" s="182"/>
      <c r="BL199" s="182"/>
      <c r="BM199" s="182"/>
      <c r="BN199" s="182"/>
      <c r="BO199" s="182"/>
      <c r="BP199" s="183"/>
      <c r="BQ199" s="49"/>
    </row>
    <row r="200" spans="1:69" ht="13.5" customHeight="1" x14ac:dyDescent="0.15">
      <c r="A200" s="184"/>
      <c r="B200" s="186"/>
      <c r="C200" s="187"/>
      <c r="D200" s="187"/>
      <c r="E200" s="188"/>
      <c r="F200" s="65"/>
      <c r="G200" s="186"/>
      <c r="H200" s="187"/>
      <c r="I200" s="187"/>
      <c r="J200" s="187"/>
      <c r="K200" s="187"/>
      <c r="L200" s="187"/>
      <c r="M200" s="187"/>
      <c r="N200" s="187"/>
      <c r="O200" s="187"/>
      <c r="P200" s="187"/>
      <c r="Q200" s="188"/>
      <c r="R200" s="192"/>
      <c r="S200" s="193"/>
      <c r="T200" s="196"/>
      <c r="U200" s="136"/>
      <c r="V200" s="137"/>
      <c r="W200" s="138"/>
      <c r="X200" s="142"/>
      <c r="Y200" s="143"/>
      <c r="Z200" s="143"/>
      <c r="AA200" s="143"/>
      <c r="AB200" s="143"/>
      <c r="AC200" s="143"/>
      <c r="AD200" s="143"/>
      <c r="AE200" s="143"/>
      <c r="AF200" s="316">
        <v>10</v>
      </c>
      <c r="AG200" s="311"/>
      <c r="AH200" s="311"/>
      <c r="AI200" s="311"/>
      <c r="AJ200" s="311"/>
      <c r="AK200" s="311"/>
      <c r="AL200" s="312"/>
      <c r="AM200" s="50">
        <f t="shared" ref="AM200" si="90">IF(ISBLANK(AF200),1,IF(AF200=10,1,IF(AF200="内税",2,IF(AF200=0,3))))</f>
        <v>1</v>
      </c>
      <c r="AN200" s="50">
        <f>IF(AM200=1,X200,0)</f>
        <v>0</v>
      </c>
      <c r="AO200" s="50">
        <f>IF(AM200=1,INT(X200*0.1),0)</f>
        <v>0</v>
      </c>
      <c r="AP200" s="50">
        <f>IF(AM200=2,ROUNDUP(X200/1.1,0),0)</f>
        <v>0</v>
      </c>
      <c r="AQ200" s="50">
        <f>IF(AM200=2,X200-AP200,0)</f>
        <v>0</v>
      </c>
      <c r="AR200" s="50">
        <f>IF(AM200=3,X200,0)</f>
        <v>0</v>
      </c>
      <c r="AS200" s="52">
        <v>0</v>
      </c>
      <c r="AT200" s="148">
        <f>IF(AM200&lt;3,10,0)</f>
        <v>10</v>
      </c>
      <c r="AU200" s="149"/>
      <c r="AV200" s="152">
        <f>IF(AM200=1,AN200,IF(AM200=2,AP200,AR200))</f>
        <v>0</v>
      </c>
      <c r="AW200" s="153"/>
      <c r="AX200" s="153"/>
      <c r="AY200" s="153"/>
      <c r="AZ200" s="153"/>
      <c r="BA200" s="153"/>
      <c r="BB200" s="153"/>
      <c r="BC200" s="153"/>
      <c r="BD200" s="154"/>
      <c r="BE200" s="158">
        <f>IF(AM200=1,AO200,IF(AM200=2,AQ200,AS200))</f>
        <v>0</v>
      </c>
      <c r="BF200" s="159"/>
      <c r="BG200" s="162">
        <f>AV200+BE200</f>
        <v>0</v>
      </c>
      <c r="BH200" s="163"/>
      <c r="BI200" s="163"/>
      <c r="BJ200" s="163"/>
      <c r="BK200" s="163"/>
      <c r="BL200" s="163"/>
      <c r="BM200" s="163"/>
      <c r="BN200" s="163"/>
      <c r="BO200" s="163"/>
      <c r="BP200" s="164"/>
      <c r="BQ200" s="49"/>
    </row>
    <row r="201" spans="1:69" ht="13.5" customHeight="1" x14ac:dyDescent="0.15">
      <c r="A201" s="198"/>
      <c r="B201" s="199"/>
      <c r="C201" s="200"/>
      <c r="D201" s="200"/>
      <c r="E201" s="201"/>
      <c r="F201" s="66"/>
      <c r="G201" s="199"/>
      <c r="H201" s="200"/>
      <c r="I201" s="200"/>
      <c r="J201" s="200"/>
      <c r="K201" s="200"/>
      <c r="L201" s="200"/>
      <c r="M201" s="200"/>
      <c r="N201" s="200"/>
      <c r="O201" s="200"/>
      <c r="P201" s="200"/>
      <c r="Q201" s="201"/>
      <c r="R201" s="202"/>
      <c r="S201" s="203"/>
      <c r="T201" s="204"/>
      <c r="U201" s="205"/>
      <c r="V201" s="206"/>
      <c r="W201" s="207"/>
      <c r="X201" s="171"/>
      <c r="Y201" s="172"/>
      <c r="Z201" s="172"/>
      <c r="AA201" s="172"/>
      <c r="AB201" s="172"/>
      <c r="AC201" s="172"/>
      <c r="AD201" s="172"/>
      <c r="AE201" s="172"/>
      <c r="AF201" s="317"/>
      <c r="AG201" s="314"/>
      <c r="AH201" s="314"/>
      <c r="AI201" s="314"/>
      <c r="AJ201" s="314"/>
      <c r="AK201" s="314"/>
      <c r="AL201" s="315"/>
      <c r="AM201" s="50"/>
      <c r="AN201" s="50"/>
      <c r="AO201" s="50"/>
      <c r="AP201" s="50"/>
      <c r="AQ201" s="50"/>
      <c r="AR201" s="50"/>
      <c r="AS201" s="52"/>
      <c r="AT201" s="174"/>
      <c r="AU201" s="175"/>
      <c r="AV201" s="176"/>
      <c r="AW201" s="177"/>
      <c r="AX201" s="177"/>
      <c r="AY201" s="177"/>
      <c r="AZ201" s="177"/>
      <c r="BA201" s="177"/>
      <c r="BB201" s="177"/>
      <c r="BC201" s="177"/>
      <c r="BD201" s="178"/>
      <c r="BE201" s="179"/>
      <c r="BF201" s="180"/>
      <c r="BG201" s="181"/>
      <c r="BH201" s="182"/>
      <c r="BI201" s="182"/>
      <c r="BJ201" s="182"/>
      <c r="BK201" s="182"/>
      <c r="BL201" s="182"/>
      <c r="BM201" s="182"/>
      <c r="BN201" s="182"/>
      <c r="BO201" s="182"/>
      <c r="BP201" s="183"/>
      <c r="BQ201" s="49"/>
    </row>
    <row r="202" spans="1:69" ht="13.5" customHeight="1" x14ac:dyDescent="0.15">
      <c r="A202" s="184"/>
      <c r="B202" s="186"/>
      <c r="C202" s="187"/>
      <c r="D202" s="187"/>
      <c r="E202" s="188"/>
      <c r="F202" s="65"/>
      <c r="G202" s="186"/>
      <c r="H202" s="187"/>
      <c r="I202" s="187"/>
      <c r="J202" s="187"/>
      <c r="K202" s="187"/>
      <c r="L202" s="187"/>
      <c r="M202" s="187"/>
      <c r="N202" s="187"/>
      <c r="O202" s="187"/>
      <c r="P202" s="187"/>
      <c r="Q202" s="188"/>
      <c r="R202" s="192"/>
      <c r="S202" s="193"/>
      <c r="T202" s="196"/>
      <c r="U202" s="136"/>
      <c r="V202" s="137"/>
      <c r="W202" s="138"/>
      <c r="X202" s="142"/>
      <c r="Y202" s="143"/>
      <c r="Z202" s="143"/>
      <c r="AA202" s="143"/>
      <c r="AB202" s="143"/>
      <c r="AC202" s="143"/>
      <c r="AD202" s="143"/>
      <c r="AE202" s="143"/>
      <c r="AF202" s="316">
        <v>10</v>
      </c>
      <c r="AG202" s="311"/>
      <c r="AH202" s="311"/>
      <c r="AI202" s="311"/>
      <c r="AJ202" s="311"/>
      <c r="AK202" s="311"/>
      <c r="AL202" s="312"/>
      <c r="AM202" s="50">
        <f t="shared" ref="AM202" si="91">IF(ISBLANK(AF202),1,IF(AF202=10,1,IF(AF202="内税",2,IF(AF202=0,3))))</f>
        <v>1</v>
      </c>
      <c r="AN202" s="50">
        <f>IF(AM202=1,X202,0)</f>
        <v>0</v>
      </c>
      <c r="AO202" s="50">
        <f>IF(AM202=1,INT(X202*0.1),0)</f>
        <v>0</v>
      </c>
      <c r="AP202" s="50">
        <f>IF(AM202=2,ROUNDUP(X202/1.1,0),0)</f>
        <v>0</v>
      </c>
      <c r="AQ202" s="50">
        <f>IF(AM202=2,X202-AP202,0)</f>
        <v>0</v>
      </c>
      <c r="AR202" s="50">
        <f>IF(AM202=3,X202,0)</f>
        <v>0</v>
      </c>
      <c r="AS202" s="52">
        <v>0</v>
      </c>
      <c r="AT202" s="148">
        <f>IF(AM202&lt;3,10,0)</f>
        <v>10</v>
      </c>
      <c r="AU202" s="149"/>
      <c r="AV202" s="152">
        <f>IF(AM202=1,AN202,IF(AM202=2,AP202,AR202))</f>
        <v>0</v>
      </c>
      <c r="AW202" s="153"/>
      <c r="AX202" s="153"/>
      <c r="AY202" s="153"/>
      <c r="AZ202" s="153"/>
      <c r="BA202" s="153"/>
      <c r="BB202" s="153"/>
      <c r="BC202" s="153"/>
      <c r="BD202" s="154"/>
      <c r="BE202" s="158">
        <f>IF(AM202=1,AO202,IF(AM202=2,AQ202,AS202))</f>
        <v>0</v>
      </c>
      <c r="BF202" s="159"/>
      <c r="BG202" s="162">
        <f>AV202+BE202</f>
        <v>0</v>
      </c>
      <c r="BH202" s="163"/>
      <c r="BI202" s="163"/>
      <c r="BJ202" s="163"/>
      <c r="BK202" s="163"/>
      <c r="BL202" s="163"/>
      <c r="BM202" s="163"/>
      <c r="BN202" s="163"/>
      <c r="BO202" s="163"/>
      <c r="BP202" s="164"/>
      <c r="BQ202" s="49"/>
    </row>
    <row r="203" spans="1:69" ht="13.5" customHeight="1" x14ac:dyDescent="0.15">
      <c r="A203" s="198"/>
      <c r="B203" s="199"/>
      <c r="C203" s="200"/>
      <c r="D203" s="200"/>
      <c r="E203" s="201"/>
      <c r="F203" s="66"/>
      <c r="G203" s="199"/>
      <c r="H203" s="200"/>
      <c r="I203" s="200"/>
      <c r="J203" s="200"/>
      <c r="K203" s="200"/>
      <c r="L203" s="200"/>
      <c r="M203" s="200"/>
      <c r="N203" s="200"/>
      <c r="O203" s="200"/>
      <c r="P203" s="200"/>
      <c r="Q203" s="201"/>
      <c r="R203" s="202"/>
      <c r="S203" s="203"/>
      <c r="T203" s="204"/>
      <c r="U203" s="205"/>
      <c r="V203" s="206"/>
      <c r="W203" s="207"/>
      <c r="X203" s="171"/>
      <c r="Y203" s="172"/>
      <c r="Z203" s="172"/>
      <c r="AA203" s="172"/>
      <c r="AB203" s="172"/>
      <c r="AC203" s="172"/>
      <c r="AD203" s="172"/>
      <c r="AE203" s="172"/>
      <c r="AF203" s="317"/>
      <c r="AG203" s="314"/>
      <c r="AH203" s="314"/>
      <c r="AI203" s="314"/>
      <c r="AJ203" s="314"/>
      <c r="AK203" s="314"/>
      <c r="AL203" s="315"/>
      <c r="AM203" s="50"/>
      <c r="AN203" s="50"/>
      <c r="AO203" s="50"/>
      <c r="AP203" s="50"/>
      <c r="AQ203" s="50"/>
      <c r="AR203" s="50"/>
      <c r="AS203" s="52"/>
      <c r="AT203" s="174"/>
      <c r="AU203" s="175"/>
      <c r="AV203" s="176"/>
      <c r="AW203" s="177"/>
      <c r="AX203" s="177"/>
      <c r="AY203" s="177"/>
      <c r="AZ203" s="177"/>
      <c r="BA203" s="177"/>
      <c r="BB203" s="177"/>
      <c r="BC203" s="177"/>
      <c r="BD203" s="178"/>
      <c r="BE203" s="179"/>
      <c r="BF203" s="180"/>
      <c r="BG203" s="181"/>
      <c r="BH203" s="182"/>
      <c r="BI203" s="182"/>
      <c r="BJ203" s="182"/>
      <c r="BK203" s="182"/>
      <c r="BL203" s="182"/>
      <c r="BM203" s="182"/>
      <c r="BN203" s="182"/>
      <c r="BO203" s="182"/>
      <c r="BP203" s="183"/>
      <c r="BQ203" s="49"/>
    </row>
    <row r="204" spans="1:69" ht="13.5" customHeight="1" x14ac:dyDescent="0.15">
      <c r="A204" s="184"/>
      <c r="B204" s="186"/>
      <c r="C204" s="187"/>
      <c r="D204" s="187"/>
      <c r="E204" s="188"/>
      <c r="F204" s="65"/>
      <c r="G204" s="186"/>
      <c r="H204" s="187"/>
      <c r="I204" s="187"/>
      <c r="J204" s="187"/>
      <c r="K204" s="187"/>
      <c r="L204" s="187"/>
      <c r="M204" s="187"/>
      <c r="N204" s="187"/>
      <c r="O204" s="187"/>
      <c r="P204" s="187"/>
      <c r="Q204" s="188"/>
      <c r="R204" s="192"/>
      <c r="S204" s="193"/>
      <c r="T204" s="196"/>
      <c r="U204" s="136"/>
      <c r="V204" s="137"/>
      <c r="W204" s="138"/>
      <c r="X204" s="142"/>
      <c r="Y204" s="143"/>
      <c r="Z204" s="143"/>
      <c r="AA204" s="143"/>
      <c r="AB204" s="143"/>
      <c r="AC204" s="143"/>
      <c r="AD204" s="143"/>
      <c r="AE204" s="143"/>
      <c r="AF204" s="316">
        <v>10</v>
      </c>
      <c r="AG204" s="311"/>
      <c r="AH204" s="311"/>
      <c r="AI204" s="311"/>
      <c r="AJ204" s="311"/>
      <c r="AK204" s="311"/>
      <c r="AL204" s="312"/>
      <c r="AM204" s="50">
        <f t="shared" ref="AM204" si="92">IF(ISBLANK(AF204),1,IF(AF204=10,1,IF(AF204="内税",2,IF(AF204=0,3))))</f>
        <v>1</v>
      </c>
      <c r="AN204" s="50">
        <f>IF(AM204=1,X204,0)</f>
        <v>0</v>
      </c>
      <c r="AO204" s="50">
        <f>IF(AM204=1,INT(X204*0.1),0)</f>
        <v>0</v>
      </c>
      <c r="AP204" s="50">
        <f>IF(AM204=2,ROUNDUP(X204/1.1,0),0)</f>
        <v>0</v>
      </c>
      <c r="AQ204" s="50">
        <f>IF(AM204=2,X204-AP204,0)</f>
        <v>0</v>
      </c>
      <c r="AR204" s="50">
        <f>IF(AM204=3,X204,0)</f>
        <v>0</v>
      </c>
      <c r="AS204" s="52">
        <v>0</v>
      </c>
      <c r="AT204" s="148">
        <f>IF(AM204&lt;3,10,0)</f>
        <v>10</v>
      </c>
      <c r="AU204" s="149"/>
      <c r="AV204" s="152">
        <f>IF(AM204=1,AN204,IF(AM204=2,AP204,AR204))</f>
        <v>0</v>
      </c>
      <c r="AW204" s="153"/>
      <c r="AX204" s="153"/>
      <c r="AY204" s="153"/>
      <c r="AZ204" s="153"/>
      <c r="BA204" s="153"/>
      <c r="BB204" s="153"/>
      <c r="BC204" s="153"/>
      <c r="BD204" s="154"/>
      <c r="BE204" s="158">
        <f>IF(AM204=1,AO204,IF(AM204=2,AQ204,AS204))</f>
        <v>0</v>
      </c>
      <c r="BF204" s="159"/>
      <c r="BG204" s="162">
        <f>AV204+BE204</f>
        <v>0</v>
      </c>
      <c r="BH204" s="163"/>
      <c r="BI204" s="163"/>
      <c r="BJ204" s="163"/>
      <c r="BK204" s="163"/>
      <c r="BL204" s="163"/>
      <c r="BM204" s="163"/>
      <c r="BN204" s="163"/>
      <c r="BO204" s="163"/>
      <c r="BP204" s="164"/>
      <c r="BQ204" s="49"/>
    </row>
    <row r="205" spans="1:69" ht="13.5" customHeight="1" x14ac:dyDescent="0.15">
      <c r="A205" s="198"/>
      <c r="B205" s="199"/>
      <c r="C205" s="200"/>
      <c r="D205" s="200"/>
      <c r="E205" s="201"/>
      <c r="F205" s="66"/>
      <c r="G205" s="199"/>
      <c r="H205" s="200"/>
      <c r="I205" s="200"/>
      <c r="J205" s="200"/>
      <c r="K205" s="200"/>
      <c r="L205" s="200"/>
      <c r="M205" s="200"/>
      <c r="N205" s="200"/>
      <c r="O205" s="200"/>
      <c r="P205" s="200"/>
      <c r="Q205" s="201"/>
      <c r="R205" s="202"/>
      <c r="S205" s="203"/>
      <c r="T205" s="204"/>
      <c r="U205" s="205"/>
      <c r="V205" s="206"/>
      <c r="W205" s="207"/>
      <c r="X205" s="171"/>
      <c r="Y205" s="172"/>
      <c r="Z205" s="172"/>
      <c r="AA205" s="172"/>
      <c r="AB205" s="172"/>
      <c r="AC205" s="172"/>
      <c r="AD205" s="172"/>
      <c r="AE205" s="172"/>
      <c r="AF205" s="317"/>
      <c r="AG205" s="314"/>
      <c r="AH205" s="314"/>
      <c r="AI205" s="314"/>
      <c r="AJ205" s="314"/>
      <c r="AK205" s="314"/>
      <c r="AL205" s="315"/>
      <c r="AM205" s="50"/>
      <c r="AN205" s="50"/>
      <c r="AO205" s="50"/>
      <c r="AP205" s="50"/>
      <c r="AQ205" s="50"/>
      <c r="AR205" s="50"/>
      <c r="AS205" s="52"/>
      <c r="AT205" s="174"/>
      <c r="AU205" s="175"/>
      <c r="AV205" s="176"/>
      <c r="AW205" s="177"/>
      <c r="AX205" s="177"/>
      <c r="AY205" s="177"/>
      <c r="AZ205" s="177"/>
      <c r="BA205" s="177"/>
      <c r="BB205" s="177"/>
      <c r="BC205" s="177"/>
      <c r="BD205" s="178"/>
      <c r="BE205" s="179"/>
      <c r="BF205" s="180"/>
      <c r="BG205" s="181"/>
      <c r="BH205" s="182"/>
      <c r="BI205" s="182"/>
      <c r="BJ205" s="182"/>
      <c r="BK205" s="182"/>
      <c r="BL205" s="182"/>
      <c r="BM205" s="182"/>
      <c r="BN205" s="182"/>
      <c r="BO205" s="182"/>
      <c r="BP205" s="183"/>
      <c r="BQ205" s="49"/>
    </row>
    <row r="206" spans="1:69" ht="13.5" customHeight="1" x14ac:dyDescent="0.15">
      <c r="A206" s="184"/>
      <c r="B206" s="186"/>
      <c r="C206" s="187"/>
      <c r="D206" s="187"/>
      <c r="E206" s="188"/>
      <c r="F206" s="65"/>
      <c r="G206" s="186"/>
      <c r="H206" s="187"/>
      <c r="I206" s="187"/>
      <c r="J206" s="187"/>
      <c r="K206" s="187"/>
      <c r="L206" s="187"/>
      <c r="M206" s="187"/>
      <c r="N206" s="187"/>
      <c r="O206" s="187"/>
      <c r="P206" s="187"/>
      <c r="Q206" s="188"/>
      <c r="R206" s="192"/>
      <c r="S206" s="193"/>
      <c r="T206" s="196"/>
      <c r="U206" s="136"/>
      <c r="V206" s="137"/>
      <c r="W206" s="138"/>
      <c r="X206" s="142"/>
      <c r="Y206" s="143"/>
      <c r="Z206" s="143"/>
      <c r="AA206" s="143"/>
      <c r="AB206" s="143"/>
      <c r="AC206" s="143"/>
      <c r="AD206" s="143"/>
      <c r="AE206" s="143"/>
      <c r="AF206" s="316">
        <v>10</v>
      </c>
      <c r="AG206" s="311"/>
      <c r="AH206" s="311"/>
      <c r="AI206" s="311"/>
      <c r="AJ206" s="311"/>
      <c r="AK206" s="311"/>
      <c r="AL206" s="312"/>
      <c r="AM206" s="50">
        <f t="shared" ref="AM206" si="93">IF(ISBLANK(AF206),1,IF(AF206=10,1,IF(AF206="内税",2,IF(AF206=0,3))))</f>
        <v>1</v>
      </c>
      <c r="AN206" s="50">
        <f>IF(AM206=1,X206,0)</f>
        <v>0</v>
      </c>
      <c r="AO206" s="50">
        <f>IF(AM206=1,INT(X206*0.1),0)</f>
        <v>0</v>
      </c>
      <c r="AP206" s="50">
        <f>IF(AM206=2,ROUNDUP(X206/1.1,0),0)</f>
        <v>0</v>
      </c>
      <c r="AQ206" s="50">
        <f>IF(AM206=2,X206-AP206,0)</f>
        <v>0</v>
      </c>
      <c r="AR206" s="50">
        <f>IF(AM206=3,X206,0)</f>
        <v>0</v>
      </c>
      <c r="AS206" s="52">
        <v>0</v>
      </c>
      <c r="AT206" s="148">
        <f>IF(AM206&lt;3,10,0)</f>
        <v>10</v>
      </c>
      <c r="AU206" s="149"/>
      <c r="AV206" s="152">
        <f>IF(AM206=1,AN206,IF(AM206=2,AP206,AR206))</f>
        <v>0</v>
      </c>
      <c r="AW206" s="153"/>
      <c r="AX206" s="153"/>
      <c r="AY206" s="153"/>
      <c r="AZ206" s="153"/>
      <c r="BA206" s="153"/>
      <c r="BB206" s="153"/>
      <c r="BC206" s="153"/>
      <c r="BD206" s="154"/>
      <c r="BE206" s="158">
        <f>IF(AM206=1,AO206,IF(AM206=2,AQ206,AS206))</f>
        <v>0</v>
      </c>
      <c r="BF206" s="159"/>
      <c r="BG206" s="162">
        <f>AV206+BE206</f>
        <v>0</v>
      </c>
      <c r="BH206" s="163"/>
      <c r="BI206" s="163"/>
      <c r="BJ206" s="163"/>
      <c r="BK206" s="163"/>
      <c r="BL206" s="163"/>
      <c r="BM206" s="163"/>
      <c r="BN206" s="163"/>
      <c r="BO206" s="163"/>
      <c r="BP206" s="164"/>
      <c r="BQ206" s="49"/>
    </row>
    <row r="207" spans="1:69" ht="13.5" customHeight="1" x14ac:dyDescent="0.15">
      <c r="A207" s="198"/>
      <c r="B207" s="199"/>
      <c r="C207" s="200"/>
      <c r="D207" s="200"/>
      <c r="E207" s="201"/>
      <c r="F207" s="66"/>
      <c r="G207" s="199"/>
      <c r="H207" s="200"/>
      <c r="I207" s="200"/>
      <c r="J207" s="200"/>
      <c r="K207" s="200"/>
      <c r="L207" s="200"/>
      <c r="M207" s="200"/>
      <c r="N207" s="200"/>
      <c r="O207" s="200"/>
      <c r="P207" s="200"/>
      <c r="Q207" s="201"/>
      <c r="R207" s="202"/>
      <c r="S207" s="203"/>
      <c r="T207" s="204"/>
      <c r="U207" s="205"/>
      <c r="V207" s="206"/>
      <c r="W207" s="207"/>
      <c r="X207" s="171"/>
      <c r="Y207" s="172"/>
      <c r="Z207" s="172"/>
      <c r="AA207" s="172"/>
      <c r="AB207" s="172"/>
      <c r="AC207" s="172"/>
      <c r="AD207" s="172"/>
      <c r="AE207" s="172"/>
      <c r="AF207" s="317"/>
      <c r="AG207" s="314"/>
      <c r="AH207" s="314"/>
      <c r="AI207" s="314"/>
      <c r="AJ207" s="314"/>
      <c r="AK207" s="314"/>
      <c r="AL207" s="315"/>
      <c r="AM207" s="50"/>
      <c r="AN207" s="50"/>
      <c r="AO207" s="50"/>
      <c r="AP207" s="50"/>
      <c r="AQ207" s="50"/>
      <c r="AR207" s="50"/>
      <c r="AS207" s="52"/>
      <c r="AT207" s="174"/>
      <c r="AU207" s="175"/>
      <c r="AV207" s="176"/>
      <c r="AW207" s="177"/>
      <c r="AX207" s="177"/>
      <c r="AY207" s="177"/>
      <c r="AZ207" s="177"/>
      <c r="BA207" s="177"/>
      <c r="BB207" s="177"/>
      <c r="BC207" s="177"/>
      <c r="BD207" s="178"/>
      <c r="BE207" s="179"/>
      <c r="BF207" s="180"/>
      <c r="BG207" s="181"/>
      <c r="BH207" s="182"/>
      <c r="BI207" s="182"/>
      <c r="BJ207" s="182"/>
      <c r="BK207" s="182"/>
      <c r="BL207" s="182"/>
      <c r="BM207" s="182"/>
      <c r="BN207" s="182"/>
      <c r="BO207" s="182"/>
      <c r="BP207" s="183"/>
      <c r="BQ207" s="49"/>
    </row>
    <row r="208" spans="1:69" ht="13.5" customHeight="1" x14ac:dyDescent="0.15">
      <c r="A208" s="184"/>
      <c r="B208" s="186"/>
      <c r="C208" s="187"/>
      <c r="D208" s="187"/>
      <c r="E208" s="188"/>
      <c r="F208" s="65"/>
      <c r="G208" s="186"/>
      <c r="H208" s="187"/>
      <c r="I208" s="187"/>
      <c r="J208" s="187"/>
      <c r="K208" s="187"/>
      <c r="L208" s="187"/>
      <c r="M208" s="187"/>
      <c r="N208" s="187"/>
      <c r="O208" s="187"/>
      <c r="P208" s="187"/>
      <c r="Q208" s="188"/>
      <c r="R208" s="192"/>
      <c r="S208" s="193"/>
      <c r="T208" s="196"/>
      <c r="U208" s="136"/>
      <c r="V208" s="137"/>
      <c r="W208" s="138"/>
      <c r="X208" s="142"/>
      <c r="Y208" s="143"/>
      <c r="Z208" s="143"/>
      <c r="AA208" s="143"/>
      <c r="AB208" s="143"/>
      <c r="AC208" s="143"/>
      <c r="AD208" s="143"/>
      <c r="AE208" s="143"/>
      <c r="AF208" s="316">
        <v>10</v>
      </c>
      <c r="AG208" s="311"/>
      <c r="AH208" s="311"/>
      <c r="AI208" s="311"/>
      <c r="AJ208" s="311"/>
      <c r="AK208" s="311"/>
      <c r="AL208" s="312"/>
      <c r="AM208" s="50">
        <f t="shared" ref="AM208" si="94">IF(ISBLANK(AF208),1,IF(AF208=10,1,IF(AF208="内税",2,IF(AF208=0,3))))</f>
        <v>1</v>
      </c>
      <c r="AN208" s="50">
        <f>IF(AM208=1,X208,0)</f>
        <v>0</v>
      </c>
      <c r="AO208" s="50">
        <f>IF(AM208=1,INT(X208*0.1),0)</f>
        <v>0</v>
      </c>
      <c r="AP208" s="50">
        <f>IF(AM208=2,ROUNDUP(X208/1.1,0),0)</f>
        <v>0</v>
      </c>
      <c r="AQ208" s="50">
        <f>IF(AM208=2,X208-AP208,0)</f>
        <v>0</v>
      </c>
      <c r="AR208" s="50">
        <f>IF(AM208=3,X208,0)</f>
        <v>0</v>
      </c>
      <c r="AS208" s="52">
        <v>0</v>
      </c>
      <c r="AT208" s="148">
        <f>IF(AM208&lt;3,10,0)</f>
        <v>10</v>
      </c>
      <c r="AU208" s="149"/>
      <c r="AV208" s="152">
        <f>IF(AM208=1,AN208,IF(AM208=2,AP208,AR208))</f>
        <v>0</v>
      </c>
      <c r="AW208" s="153"/>
      <c r="AX208" s="153"/>
      <c r="AY208" s="153"/>
      <c r="AZ208" s="153"/>
      <c r="BA208" s="153"/>
      <c r="BB208" s="153"/>
      <c r="BC208" s="153"/>
      <c r="BD208" s="154"/>
      <c r="BE208" s="158">
        <f>IF(AM208=1,AO208,IF(AM208=2,AQ208,AS208))</f>
        <v>0</v>
      </c>
      <c r="BF208" s="159"/>
      <c r="BG208" s="162">
        <f>AV208+BE208</f>
        <v>0</v>
      </c>
      <c r="BH208" s="163"/>
      <c r="BI208" s="163"/>
      <c r="BJ208" s="163"/>
      <c r="BK208" s="163"/>
      <c r="BL208" s="163"/>
      <c r="BM208" s="163"/>
      <c r="BN208" s="163"/>
      <c r="BO208" s="163"/>
      <c r="BP208" s="164"/>
      <c r="BQ208" s="49"/>
    </row>
    <row r="209" spans="1:69" ht="13.5" customHeight="1" thickBot="1" x14ac:dyDescent="0.2">
      <c r="A209" s="361"/>
      <c r="B209" s="362"/>
      <c r="C209" s="363"/>
      <c r="D209" s="363"/>
      <c r="E209" s="364"/>
      <c r="F209" s="103"/>
      <c r="G209" s="362"/>
      <c r="H209" s="363"/>
      <c r="I209" s="363"/>
      <c r="J209" s="363"/>
      <c r="K209" s="363"/>
      <c r="L209" s="363"/>
      <c r="M209" s="363"/>
      <c r="N209" s="363"/>
      <c r="O209" s="363"/>
      <c r="P209" s="363"/>
      <c r="Q209" s="364"/>
      <c r="R209" s="365"/>
      <c r="S209" s="366"/>
      <c r="T209" s="367"/>
      <c r="U209" s="368"/>
      <c r="V209" s="369"/>
      <c r="W209" s="370"/>
      <c r="X209" s="145"/>
      <c r="Y209" s="146"/>
      <c r="Z209" s="146"/>
      <c r="AA209" s="146"/>
      <c r="AB209" s="146"/>
      <c r="AC209" s="146"/>
      <c r="AD209" s="146"/>
      <c r="AE209" s="146"/>
      <c r="AF209" s="337"/>
      <c r="AG209" s="338"/>
      <c r="AH209" s="338"/>
      <c r="AI209" s="338"/>
      <c r="AJ209" s="338"/>
      <c r="AK209" s="338"/>
      <c r="AL209" s="339"/>
      <c r="AM209" s="50"/>
      <c r="AN209" s="73"/>
      <c r="AO209" s="73"/>
      <c r="AP209" s="73"/>
      <c r="AQ209" s="73"/>
      <c r="AR209" s="73"/>
      <c r="AS209" s="74"/>
      <c r="AT209" s="150"/>
      <c r="AU209" s="151"/>
      <c r="AV209" s="155"/>
      <c r="AW209" s="156"/>
      <c r="AX209" s="156"/>
      <c r="AY209" s="156"/>
      <c r="AZ209" s="156"/>
      <c r="BA209" s="156"/>
      <c r="BB209" s="156"/>
      <c r="BC209" s="156"/>
      <c r="BD209" s="157"/>
      <c r="BE209" s="160"/>
      <c r="BF209" s="161"/>
      <c r="BG209" s="165"/>
      <c r="BH209" s="166"/>
      <c r="BI209" s="166"/>
      <c r="BJ209" s="166"/>
      <c r="BK209" s="166"/>
      <c r="BL209" s="166"/>
      <c r="BM209" s="166"/>
      <c r="BN209" s="166"/>
      <c r="BO209" s="166"/>
      <c r="BP209" s="167"/>
      <c r="BQ209" s="49"/>
    </row>
    <row r="210" spans="1:69" ht="27" customHeight="1" thickBot="1" x14ac:dyDescent="0.2">
      <c r="A210" s="318" t="s">
        <v>72</v>
      </c>
      <c r="B210" s="319"/>
      <c r="C210" s="319"/>
      <c r="D210" s="319"/>
      <c r="E210" s="319"/>
      <c r="F210" s="319"/>
      <c r="G210" s="319"/>
      <c r="H210" s="319"/>
      <c r="I210" s="319"/>
      <c r="J210" s="319"/>
      <c r="K210" s="319"/>
      <c r="L210" s="319"/>
      <c r="M210" s="319"/>
      <c r="N210" s="319"/>
      <c r="O210" s="319"/>
      <c r="P210" s="319"/>
      <c r="Q210" s="319"/>
      <c r="R210" s="319"/>
      <c r="S210" s="319"/>
      <c r="T210" s="319"/>
      <c r="U210" s="319"/>
      <c r="V210" s="319"/>
      <c r="W210" s="320"/>
      <c r="X210" s="125"/>
      <c r="Y210" s="126"/>
      <c r="Z210" s="126"/>
      <c r="AA210" s="126"/>
      <c r="AB210" s="126"/>
      <c r="AC210" s="126"/>
      <c r="AD210" s="126"/>
      <c r="AE210" s="126"/>
      <c r="AF210" s="322" t="s">
        <v>73</v>
      </c>
      <c r="AG210" s="323"/>
      <c r="AH210" s="323"/>
      <c r="AI210" s="323"/>
      <c r="AJ210" s="323"/>
      <c r="AK210" s="323"/>
      <c r="AL210" s="323"/>
      <c r="AM210" s="323"/>
      <c r="AN210" s="323"/>
      <c r="AO210" s="323"/>
      <c r="AP210" s="323"/>
      <c r="AQ210" s="323"/>
      <c r="AR210" s="323"/>
      <c r="AS210" s="323"/>
      <c r="AT210" s="323"/>
      <c r="AU210" s="324"/>
      <c r="AV210" s="129">
        <f>SUM(AV186:AV209)</f>
        <v>0</v>
      </c>
      <c r="AW210" s="130"/>
      <c r="AX210" s="130"/>
      <c r="AY210" s="130"/>
      <c r="AZ210" s="130"/>
      <c r="BA210" s="130"/>
      <c r="BB210" s="130"/>
      <c r="BC210" s="130"/>
      <c r="BD210" s="131"/>
      <c r="BE210" s="132">
        <f>SUM(BE186:BF208)</f>
        <v>0</v>
      </c>
      <c r="BF210" s="132"/>
      <c r="BG210" s="133">
        <f>SUM(BG186:BP208)</f>
        <v>0</v>
      </c>
      <c r="BH210" s="134"/>
      <c r="BI210" s="134"/>
      <c r="BJ210" s="134"/>
      <c r="BK210" s="134"/>
      <c r="BL210" s="134"/>
      <c r="BM210" s="134"/>
      <c r="BN210" s="134"/>
      <c r="BO210" s="134"/>
      <c r="BP210" s="135"/>
      <c r="BQ210" s="57"/>
    </row>
    <row r="211" spans="1:69" ht="27" customHeight="1" thickBot="1" x14ac:dyDescent="0.2">
      <c r="A211" s="75"/>
      <c r="B211" s="75"/>
      <c r="C211" s="75"/>
      <c r="D211" s="75"/>
      <c r="E211" s="75"/>
      <c r="F211" s="75"/>
      <c r="G211" s="114" t="s">
        <v>67</v>
      </c>
      <c r="H211" s="115"/>
      <c r="I211" s="116"/>
      <c r="J211" s="117" t="s">
        <v>65</v>
      </c>
      <c r="K211" s="117"/>
      <c r="L211" s="117"/>
      <c r="M211" s="117"/>
      <c r="N211" s="117"/>
      <c r="O211" s="117"/>
      <c r="P211" s="118">
        <f>SUM(AN186:AN208)+SUM(AP186:AP208)</f>
        <v>0</v>
      </c>
      <c r="Q211" s="118"/>
      <c r="R211" s="118"/>
      <c r="S211" s="118"/>
      <c r="T211" s="117" t="s">
        <v>66</v>
      </c>
      <c r="U211" s="117"/>
      <c r="V211" s="117"/>
      <c r="W211" s="118">
        <f>SUM(AO186:AO208)+SUM(AQ186:AQ208)</f>
        <v>0</v>
      </c>
      <c r="X211" s="118"/>
      <c r="Y211" s="118"/>
      <c r="Z211" s="118"/>
      <c r="AA211" s="118"/>
      <c r="AB211" s="118"/>
      <c r="AC211" s="118"/>
      <c r="AD211" s="119"/>
      <c r="AE211" s="328" t="s">
        <v>61</v>
      </c>
      <c r="AF211" s="329"/>
      <c r="AG211" s="329"/>
      <c r="AH211" s="329"/>
      <c r="AI211" s="329"/>
      <c r="AJ211" s="329"/>
      <c r="AK211" s="330"/>
      <c r="AL211" s="325" t="s">
        <v>65</v>
      </c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7"/>
      <c r="BA211" s="331">
        <f>SUM(AR186:AR208)</f>
        <v>0</v>
      </c>
      <c r="BB211" s="118"/>
      <c r="BC211" s="118"/>
      <c r="BD211" s="118"/>
      <c r="BE211" s="118"/>
      <c r="BF211" s="168" t="s">
        <v>60</v>
      </c>
      <c r="BG211" s="168"/>
      <c r="BH211" s="168"/>
      <c r="BI211" s="169">
        <f>SUM(AS186:AS208)</f>
        <v>0</v>
      </c>
      <c r="BJ211" s="169"/>
      <c r="BK211" s="169"/>
      <c r="BL211" s="169"/>
      <c r="BM211" s="169"/>
      <c r="BN211" s="169"/>
      <c r="BO211" s="169"/>
      <c r="BP211" s="170"/>
      <c r="BQ211" s="9"/>
    </row>
    <row r="212" spans="1:69" ht="9.75" customHeight="1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</row>
    <row r="213" spans="1:69" ht="30" customHeight="1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104" t="s">
        <v>34</v>
      </c>
      <c r="AB213" s="105"/>
      <c r="AC213" s="105"/>
      <c r="AD213" s="105"/>
      <c r="AE213" s="105"/>
      <c r="AF213" s="105"/>
      <c r="AG213" s="105"/>
      <c r="AH213" s="105"/>
      <c r="AI213" s="106"/>
      <c r="AJ213" s="104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6"/>
      <c r="AV213" s="64"/>
      <c r="AW213" s="58"/>
      <c r="AX213" s="59"/>
      <c r="AY213" s="60"/>
      <c r="AZ213" s="61"/>
      <c r="BA213" s="62"/>
      <c r="BB213" s="60"/>
      <c r="BC213" s="63"/>
      <c r="BD213" s="9"/>
      <c r="BE213" s="9"/>
      <c r="BF213" s="19" t="s">
        <v>22</v>
      </c>
      <c r="BG213" s="20"/>
      <c r="BH213" s="110" t="s">
        <v>23</v>
      </c>
      <c r="BI213" s="111"/>
      <c r="BJ213" s="21"/>
      <c r="BK213" s="21"/>
      <c r="BL213" s="21"/>
      <c r="BM213" s="22"/>
      <c r="BN213" s="110" t="s">
        <v>27</v>
      </c>
      <c r="BO213" s="111"/>
      <c r="BP213" s="112"/>
      <c r="BQ213" s="113"/>
    </row>
    <row r="216" spans="1:69" ht="13.5" customHeight="1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306" t="s">
        <v>38</v>
      </c>
      <c r="S216" s="306"/>
      <c r="T216" s="306"/>
      <c r="U216" s="306"/>
      <c r="V216" s="306"/>
      <c r="W216" s="306"/>
      <c r="X216" s="306"/>
      <c r="Y216" s="306"/>
      <c r="Z216" s="306"/>
      <c r="AA216" s="306"/>
      <c r="AB216" s="306"/>
      <c r="AC216" s="306"/>
      <c r="AD216" s="306"/>
      <c r="AE216" s="306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>
        <f>IF(AM229=1,INT(X229*0.1),IF(AM229=2,X229-AV229,0))</f>
        <v>0</v>
      </c>
      <c r="BC216" s="9"/>
      <c r="BD216" s="9"/>
      <c r="BE216" s="9"/>
      <c r="BF216" s="308" t="s">
        <v>49</v>
      </c>
      <c r="BG216" s="308"/>
      <c r="BH216" s="332">
        <f t="shared" ref="BH216" si="95">$BH$1</f>
        <v>0</v>
      </c>
      <c r="BI216" s="332"/>
      <c r="BJ216" s="332"/>
      <c r="BK216" s="332"/>
      <c r="BL216" s="332"/>
      <c r="BM216" s="332"/>
      <c r="BN216" s="332"/>
      <c r="BO216" s="332"/>
      <c r="BP216" s="332"/>
      <c r="BQ216" s="332"/>
    </row>
    <row r="217" spans="1:69" ht="14.25" customHeight="1" thickBot="1" x14ac:dyDescent="0.2">
      <c r="A217" s="286" t="s">
        <v>0</v>
      </c>
      <c r="B217" s="286"/>
      <c r="C217" s="10"/>
      <c r="D217" s="288" t="s">
        <v>30</v>
      </c>
      <c r="E217" s="288"/>
      <c r="F217" s="288"/>
      <c r="G217" s="290" t="s">
        <v>1</v>
      </c>
      <c r="H217" s="9"/>
      <c r="I217" s="9"/>
      <c r="J217" s="9"/>
      <c r="K217" s="9"/>
      <c r="L217" s="9"/>
      <c r="M217" s="9"/>
      <c r="N217" s="9"/>
      <c r="O217" s="9"/>
      <c r="P217" s="9"/>
      <c r="Q217" s="11"/>
      <c r="R217" s="307"/>
      <c r="S217" s="307"/>
      <c r="T217" s="307"/>
      <c r="U217" s="307"/>
      <c r="V217" s="307"/>
      <c r="W217" s="307"/>
      <c r="X217" s="307"/>
      <c r="Y217" s="307"/>
      <c r="Z217" s="307"/>
      <c r="AA217" s="307"/>
      <c r="AB217" s="307"/>
      <c r="AC217" s="307"/>
      <c r="AD217" s="307"/>
      <c r="AE217" s="307"/>
      <c r="AF217" s="12"/>
      <c r="AG217" s="12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333">
        <f t="shared" ref="AX217" si="96">$AX$2</f>
        <v>0</v>
      </c>
      <c r="AY217" s="333"/>
      <c r="AZ217" s="333"/>
      <c r="BA217" s="333"/>
      <c r="BB217" s="333"/>
      <c r="BC217" s="333"/>
      <c r="BD217" s="333"/>
      <c r="BE217" s="333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</row>
    <row r="218" spans="1:69" ht="14.25" customHeight="1" thickTop="1" x14ac:dyDescent="0.15">
      <c r="A218" s="287"/>
      <c r="B218" s="287"/>
      <c r="C218" s="13"/>
      <c r="D218" s="289"/>
      <c r="E218" s="289"/>
      <c r="F218" s="289"/>
      <c r="G218" s="291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247" t="s">
        <v>31</v>
      </c>
      <c r="AT218" s="247"/>
      <c r="AU218" s="247"/>
      <c r="AV218" s="247"/>
      <c r="AW218" s="247"/>
      <c r="AX218" s="334">
        <f>$AX$3</f>
        <v>0</v>
      </c>
      <c r="AY218" s="335"/>
      <c r="AZ218" s="335"/>
      <c r="BA218" s="335"/>
      <c r="BB218" s="335"/>
      <c r="BC218" s="335"/>
      <c r="BD218" s="335"/>
      <c r="BE218" s="335"/>
      <c r="BF218" s="335"/>
      <c r="BG218" s="335"/>
      <c r="BH218" s="335"/>
      <c r="BI218" s="335"/>
      <c r="BJ218" s="335"/>
      <c r="BK218" s="335"/>
      <c r="BL218" s="335"/>
      <c r="BM218" s="335"/>
      <c r="BN218" s="335"/>
      <c r="BO218" s="335"/>
      <c r="BP218" s="336"/>
      <c r="BQ218" s="9"/>
    </row>
    <row r="219" spans="1:69" ht="12.75" customHeight="1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340">
        <f t="shared" ref="U219" si="97">$U$4</f>
        <v>0</v>
      </c>
      <c r="V219" s="341"/>
      <c r="W219" s="342"/>
      <c r="X219" s="260" t="s">
        <v>16</v>
      </c>
      <c r="Y219" s="260"/>
      <c r="Z219" s="260"/>
      <c r="AA219" s="260"/>
      <c r="AB219" s="260"/>
      <c r="AC219" s="260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247" t="s">
        <v>32</v>
      </c>
      <c r="AT219" s="247"/>
      <c r="AU219" s="247"/>
      <c r="AV219" s="247"/>
      <c r="AW219" s="248"/>
      <c r="AX219" s="346">
        <f>$AX$4</f>
        <v>0</v>
      </c>
      <c r="AY219" s="347"/>
      <c r="AZ219" s="347"/>
      <c r="BA219" s="347"/>
      <c r="BB219" s="347"/>
      <c r="BC219" s="347"/>
      <c r="BD219" s="347"/>
      <c r="BE219" s="347"/>
      <c r="BF219" s="347"/>
      <c r="BG219" s="347"/>
      <c r="BH219" s="347"/>
      <c r="BI219" s="347"/>
      <c r="BJ219" s="347"/>
      <c r="BK219" s="347"/>
      <c r="BL219" s="347"/>
      <c r="BM219" s="347"/>
      <c r="BN219" s="347"/>
      <c r="BO219" s="347"/>
      <c r="BP219" s="348"/>
      <c r="BQ219" s="25" t="s">
        <v>26</v>
      </c>
    </row>
    <row r="220" spans="1:69" ht="9.75" customHeight="1" thickBo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4"/>
      <c r="S220" s="14"/>
      <c r="T220" s="14"/>
      <c r="U220" s="343"/>
      <c r="V220" s="344"/>
      <c r="W220" s="345"/>
      <c r="X220" s="302"/>
      <c r="Y220" s="302"/>
      <c r="Z220" s="302"/>
      <c r="AA220" s="302"/>
      <c r="AB220" s="302"/>
      <c r="AC220" s="302"/>
      <c r="AD220" s="14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247" t="s">
        <v>33</v>
      </c>
      <c r="AT220" s="247"/>
      <c r="AU220" s="247"/>
      <c r="AV220" s="247"/>
      <c r="AW220" s="247"/>
      <c r="AX220" s="349">
        <f>$AX$5</f>
        <v>0</v>
      </c>
      <c r="AY220" s="350"/>
      <c r="AZ220" s="350"/>
      <c r="BA220" s="350"/>
      <c r="BB220" s="350"/>
      <c r="BC220" s="350"/>
      <c r="BD220" s="350"/>
      <c r="BE220" s="350"/>
      <c r="BF220" s="350"/>
      <c r="BG220" s="350"/>
      <c r="BH220" s="350"/>
      <c r="BI220" s="350"/>
      <c r="BJ220" s="350"/>
      <c r="BK220" s="350"/>
      <c r="BL220" s="350"/>
      <c r="BM220" s="350"/>
      <c r="BN220" s="350"/>
      <c r="BO220" s="350"/>
      <c r="BP220" s="351"/>
      <c r="BQ220" s="25"/>
    </row>
    <row r="221" spans="1:69" ht="9.75" customHeight="1" x14ac:dyDescent="0.15">
      <c r="A221" s="273" t="s">
        <v>29</v>
      </c>
      <c r="B221" s="280" t="str">
        <f>IF(B229&lt;&gt;"",B178+1,"")</f>
        <v/>
      </c>
      <c r="C221" s="282" t="s">
        <v>74</v>
      </c>
      <c r="D221" s="284">
        <f t="shared" ref="D221" si="98">$D$6</f>
        <v>1</v>
      </c>
      <c r="E221" s="274" t="s">
        <v>2</v>
      </c>
      <c r="F221" s="275" t="s">
        <v>3</v>
      </c>
      <c r="G221" s="276"/>
      <c r="H221" s="266"/>
      <c r="I221" s="279"/>
      <c r="J221" s="264"/>
      <c r="K221" s="266"/>
      <c r="L221" s="268"/>
      <c r="M221" s="270"/>
      <c r="N221" s="266"/>
      <c r="O221" s="271" t="s">
        <v>4</v>
      </c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247" t="s">
        <v>39</v>
      </c>
      <c r="AT221" s="247"/>
      <c r="AU221" s="247"/>
      <c r="AV221" s="247"/>
      <c r="AW221" s="248"/>
      <c r="AX221" s="349">
        <f>$AX$6</f>
        <v>0</v>
      </c>
      <c r="AY221" s="350"/>
      <c r="AZ221" s="350"/>
      <c r="BA221" s="350"/>
      <c r="BB221" s="350"/>
      <c r="BC221" s="350"/>
      <c r="BD221" s="350"/>
      <c r="BE221" s="350"/>
      <c r="BF221" s="350"/>
      <c r="BG221" s="350"/>
      <c r="BH221" s="350"/>
      <c r="BI221" s="350"/>
      <c r="BJ221" s="350"/>
      <c r="BK221" s="350"/>
      <c r="BL221" s="350"/>
      <c r="BM221" s="350"/>
      <c r="BN221" s="350"/>
      <c r="BO221" s="350"/>
      <c r="BP221" s="351"/>
      <c r="BQ221" s="9"/>
    </row>
    <row r="222" spans="1:69" ht="11.25" customHeight="1" thickBot="1" x14ac:dyDescent="0.2">
      <c r="A222" s="273"/>
      <c r="B222" s="281"/>
      <c r="C222" s="283"/>
      <c r="D222" s="285"/>
      <c r="E222" s="274"/>
      <c r="F222" s="277"/>
      <c r="G222" s="278"/>
      <c r="H222" s="267"/>
      <c r="I222" s="112"/>
      <c r="J222" s="265"/>
      <c r="K222" s="267"/>
      <c r="L222" s="269"/>
      <c r="M222" s="113"/>
      <c r="N222" s="267"/>
      <c r="O222" s="272"/>
      <c r="P222" s="15"/>
      <c r="Q222" s="9"/>
      <c r="R222" s="252" t="s">
        <v>40</v>
      </c>
      <c r="S222" s="352">
        <f t="shared" ref="S222" si="99">$S$7</f>
        <v>0</v>
      </c>
      <c r="T222" s="353"/>
      <c r="U222" s="257" t="s">
        <v>12</v>
      </c>
      <c r="V222" s="356">
        <f t="shared" ref="V222" si="100">$V$7</f>
        <v>0</v>
      </c>
      <c r="W222" s="260" t="s">
        <v>15</v>
      </c>
      <c r="X222" s="260"/>
      <c r="Y222" s="352">
        <f t="shared" ref="Y222" si="101">$Y$7</f>
        <v>0</v>
      </c>
      <c r="Z222" s="359"/>
      <c r="AA222" s="353"/>
      <c r="AB222" s="260" t="s">
        <v>17</v>
      </c>
      <c r="AC222" s="260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16" t="s">
        <v>5</v>
      </c>
      <c r="AV222" s="16"/>
      <c r="AW222" s="16"/>
      <c r="AX222" s="16"/>
      <c r="AY222" s="16"/>
      <c r="AZ222" s="16"/>
      <c r="BA222" s="16"/>
      <c r="BB222" s="16"/>
      <c r="BC222" s="16"/>
      <c r="BD222" s="16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</row>
    <row r="223" spans="1:69" ht="6.75" customHeight="1" x14ac:dyDescent="0.15">
      <c r="A223" s="9"/>
      <c r="B223" s="9"/>
      <c r="C223" s="9"/>
      <c r="D223" s="9"/>
      <c r="E223" s="9"/>
      <c r="F223" s="226" t="s">
        <v>7</v>
      </c>
      <c r="G223" s="227"/>
      <c r="H223" s="232">
        <f t="shared" ref="H223" si="102">$H$8</f>
        <v>0</v>
      </c>
      <c r="I223" s="232"/>
      <c r="J223" s="232"/>
      <c r="K223" s="232"/>
      <c r="L223" s="232"/>
      <c r="M223" s="232"/>
      <c r="N223" s="232"/>
      <c r="O223" s="233"/>
      <c r="P223" s="15"/>
      <c r="Q223" s="9"/>
      <c r="R223" s="252"/>
      <c r="S223" s="354"/>
      <c r="T223" s="355"/>
      <c r="U223" s="257"/>
      <c r="V223" s="357"/>
      <c r="W223" s="260"/>
      <c r="X223" s="260"/>
      <c r="Y223" s="354"/>
      <c r="Z223" s="360"/>
      <c r="AA223" s="355"/>
      <c r="AB223" s="260"/>
      <c r="AC223" s="260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238"/>
      <c r="AV223" s="239"/>
      <c r="AW223" s="239"/>
      <c r="AX223" s="239"/>
      <c r="AY223" s="239"/>
      <c r="AZ223" s="239"/>
      <c r="BA223" s="239"/>
      <c r="BB223" s="244"/>
      <c r="BC223" s="263" t="s">
        <v>21</v>
      </c>
      <c r="BD223" s="263"/>
      <c r="BE223" s="263"/>
      <c r="BF223" s="358">
        <f t="shared" ref="BF223" si="103">$BF$8</f>
        <v>0</v>
      </c>
      <c r="BG223" s="358"/>
      <c r="BH223" s="358"/>
      <c r="BI223" s="358"/>
      <c r="BJ223" s="358"/>
      <c r="BK223" s="358"/>
      <c r="BL223" s="358"/>
      <c r="BM223" s="358"/>
      <c r="BN223" s="358"/>
      <c r="BO223" s="358"/>
      <c r="BP223" s="358"/>
      <c r="BQ223" s="9"/>
    </row>
    <row r="224" spans="1:69" ht="4.5" customHeight="1" x14ac:dyDescent="0.15">
      <c r="A224" s="220" t="s">
        <v>6</v>
      </c>
      <c r="B224" s="220"/>
      <c r="C224" s="220"/>
      <c r="D224" s="220"/>
      <c r="E224" s="220"/>
      <c r="F224" s="228"/>
      <c r="G224" s="229"/>
      <c r="H224" s="234"/>
      <c r="I224" s="234"/>
      <c r="J224" s="234"/>
      <c r="K224" s="234"/>
      <c r="L224" s="234"/>
      <c r="M224" s="234"/>
      <c r="N224" s="234"/>
      <c r="O224" s="235"/>
      <c r="P224" s="15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240"/>
      <c r="AV224" s="241"/>
      <c r="AW224" s="241"/>
      <c r="AX224" s="241"/>
      <c r="AY224" s="241"/>
      <c r="AZ224" s="241"/>
      <c r="BA224" s="241"/>
      <c r="BB224" s="245"/>
      <c r="BC224" s="263"/>
      <c r="BD224" s="263"/>
      <c r="BE224" s="263"/>
      <c r="BF224" s="358"/>
      <c r="BG224" s="358"/>
      <c r="BH224" s="358"/>
      <c r="BI224" s="358"/>
      <c r="BJ224" s="358"/>
      <c r="BK224" s="358"/>
      <c r="BL224" s="358"/>
      <c r="BM224" s="358"/>
      <c r="BN224" s="358"/>
      <c r="BO224" s="358"/>
      <c r="BP224" s="358"/>
      <c r="BQ224" s="9"/>
    </row>
    <row r="225" spans="1:69" ht="9.75" customHeight="1" thickBot="1" x14ac:dyDescent="0.2">
      <c r="A225" s="220"/>
      <c r="B225" s="220"/>
      <c r="C225" s="220"/>
      <c r="D225" s="220"/>
      <c r="E225" s="220"/>
      <c r="F225" s="230"/>
      <c r="G225" s="231"/>
      <c r="H225" s="236"/>
      <c r="I225" s="236"/>
      <c r="J225" s="236"/>
      <c r="K225" s="236"/>
      <c r="L225" s="236"/>
      <c r="M225" s="236"/>
      <c r="N225" s="236"/>
      <c r="O225" s="237"/>
      <c r="P225" s="15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242"/>
      <c r="AV225" s="243"/>
      <c r="AW225" s="243"/>
      <c r="AX225" s="243"/>
      <c r="AY225" s="243"/>
      <c r="AZ225" s="243"/>
      <c r="BA225" s="243"/>
      <c r="BB225" s="246"/>
      <c r="BC225" s="53"/>
      <c r="BD225" s="53"/>
      <c r="BE225" s="53"/>
      <c r="BF225" s="358">
        <f t="shared" ref="BF225" si="104">$BF$10</f>
        <v>0</v>
      </c>
      <c r="BG225" s="358"/>
      <c r="BH225" s="358"/>
      <c r="BI225" s="358"/>
      <c r="BJ225" s="358"/>
      <c r="BK225" s="358"/>
      <c r="BL225" s="358"/>
      <c r="BM225" s="358"/>
      <c r="BN225" s="358"/>
      <c r="BO225" s="358"/>
      <c r="BP225" s="358"/>
      <c r="BQ225" s="9"/>
    </row>
    <row r="226" spans="1:69" ht="7.5" customHeight="1" thickBo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</row>
    <row r="227" spans="1:69" x14ac:dyDescent="0.15">
      <c r="A227" s="222" t="s">
        <v>8</v>
      </c>
      <c r="B227" s="210" t="s">
        <v>35</v>
      </c>
      <c r="C227" s="211"/>
      <c r="D227" s="211"/>
      <c r="E227" s="217"/>
      <c r="F227" s="17" t="s">
        <v>36</v>
      </c>
      <c r="G227" s="210" t="s">
        <v>9</v>
      </c>
      <c r="H227" s="211"/>
      <c r="I227" s="211"/>
      <c r="J227" s="211"/>
      <c r="K227" s="211"/>
      <c r="L227" s="211"/>
      <c r="M227" s="211"/>
      <c r="N227" s="211"/>
      <c r="O227" s="211"/>
      <c r="P227" s="211"/>
      <c r="Q227" s="217"/>
      <c r="R227" s="210" t="s">
        <v>10</v>
      </c>
      <c r="S227" s="217"/>
      <c r="T227" s="224" t="s">
        <v>11</v>
      </c>
      <c r="U227" s="210" t="s">
        <v>13</v>
      </c>
      <c r="V227" s="211"/>
      <c r="W227" s="217"/>
      <c r="X227" s="210" t="s">
        <v>14</v>
      </c>
      <c r="Y227" s="211"/>
      <c r="Z227" s="211"/>
      <c r="AA227" s="211"/>
      <c r="AB227" s="211"/>
      <c r="AC227" s="211"/>
      <c r="AD227" s="211"/>
      <c r="AE227" s="211"/>
      <c r="AF227" s="210" t="s">
        <v>50</v>
      </c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2"/>
      <c r="AV227" s="216" t="s">
        <v>57</v>
      </c>
      <c r="AW227" s="211"/>
      <c r="AX227" s="211"/>
      <c r="AY227" s="211"/>
      <c r="AZ227" s="211"/>
      <c r="BA227" s="211"/>
      <c r="BB227" s="211"/>
      <c r="BC227" s="211"/>
      <c r="BD227" s="217"/>
      <c r="BE227" s="210" t="s">
        <v>58</v>
      </c>
      <c r="BF227" s="217"/>
      <c r="BG227" s="210" t="s">
        <v>59</v>
      </c>
      <c r="BH227" s="211"/>
      <c r="BI227" s="211"/>
      <c r="BJ227" s="211"/>
      <c r="BK227" s="211"/>
      <c r="BL227" s="211"/>
      <c r="BM227" s="211"/>
      <c r="BN227" s="211"/>
      <c r="BO227" s="211"/>
      <c r="BP227" s="212"/>
      <c r="BQ227" s="26"/>
    </row>
    <row r="228" spans="1:69" x14ac:dyDescent="0.15">
      <c r="A228" s="223"/>
      <c r="B228" s="213"/>
      <c r="C228" s="214"/>
      <c r="D228" s="214"/>
      <c r="E228" s="219"/>
      <c r="F228" s="18" t="s">
        <v>37</v>
      </c>
      <c r="G228" s="213"/>
      <c r="H228" s="214"/>
      <c r="I228" s="214"/>
      <c r="J228" s="214"/>
      <c r="K228" s="214"/>
      <c r="L228" s="214"/>
      <c r="M228" s="214"/>
      <c r="N228" s="214"/>
      <c r="O228" s="214"/>
      <c r="P228" s="214"/>
      <c r="Q228" s="219"/>
      <c r="R228" s="213"/>
      <c r="S228" s="219"/>
      <c r="T228" s="225"/>
      <c r="U228" s="213"/>
      <c r="V228" s="214"/>
      <c r="W228" s="219"/>
      <c r="X228" s="213"/>
      <c r="Y228" s="214"/>
      <c r="Z228" s="214"/>
      <c r="AA228" s="214"/>
      <c r="AB228" s="214"/>
      <c r="AC228" s="214"/>
      <c r="AD228" s="214"/>
      <c r="AE228" s="214"/>
      <c r="AF228" s="213"/>
      <c r="AG228" s="214"/>
      <c r="AH228" s="214"/>
      <c r="AI228" s="214"/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/>
      <c r="AT228" s="214"/>
      <c r="AU228" s="215"/>
      <c r="AV228" s="218"/>
      <c r="AW228" s="214"/>
      <c r="AX228" s="214"/>
      <c r="AY228" s="214"/>
      <c r="AZ228" s="214"/>
      <c r="BA228" s="214"/>
      <c r="BB228" s="214"/>
      <c r="BC228" s="214"/>
      <c r="BD228" s="219"/>
      <c r="BE228" s="213"/>
      <c r="BF228" s="219"/>
      <c r="BG228" s="213"/>
      <c r="BH228" s="214"/>
      <c r="BI228" s="214"/>
      <c r="BJ228" s="214"/>
      <c r="BK228" s="214"/>
      <c r="BL228" s="214"/>
      <c r="BM228" s="214"/>
      <c r="BN228" s="214"/>
      <c r="BO228" s="214"/>
      <c r="BP228" s="215"/>
      <c r="BQ228" s="26"/>
    </row>
    <row r="229" spans="1:69" ht="13.5" customHeight="1" x14ac:dyDescent="0.15">
      <c r="A229" s="184"/>
      <c r="B229" s="186"/>
      <c r="C229" s="187"/>
      <c r="D229" s="187"/>
      <c r="E229" s="188"/>
      <c r="F229" s="65"/>
      <c r="G229" s="186"/>
      <c r="H229" s="187"/>
      <c r="I229" s="187"/>
      <c r="J229" s="187"/>
      <c r="K229" s="187"/>
      <c r="L229" s="187"/>
      <c r="M229" s="187"/>
      <c r="N229" s="187"/>
      <c r="O229" s="187"/>
      <c r="P229" s="187"/>
      <c r="Q229" s="188"/>
      <c r="R229" s="192"/>
      <c r="S229" s="193"/>
      <c r="T229" s="196"/>
      <c r="U229" s="136"/>
      <c r="V229" s="137"/>
      <c r="W229" s="138"/>
      <c r="X229" s="142"/>
      <c r="Y229" s="143"/>
      <c r="Z229" s="143"/>
      <c r="AA229" s="143"/>
      <c r="AB229" s="143"/>
      <c r="AC229" s="143"/>
      <c r="AD229" s="143"/>
      <c r="AE229" s="143"/>
      <c r="AF229" s="316">
        <v>10</v>
      </c>
      <c r="AG229" s="311"/>
      <c r="AH229" s="311"/>
      <c r="AI229" s="311"/>
      <c r="AJ229" s="311"/>
      <c r="AK229" s="311"/>
      <c r="AL229" s="312"/>
      <c r="AM229" s="50">
        <f>IF(ISBLANK(AF229),1,IF(AF229=10,1,IF(AF229="内税",2,IF(AF229=0,3))))</f>
        <v>1</v>
      </c>
      <c r="AN229" s="50">
        <f>IF(AM229=1,X229,0)</f>
        <v>0</v>
      </c>
      <c r="AO229" s="50">
        <f>IF(AM229=1,INT(X229*0.1),0)</f>
        <v>0</v>
      </c>
      <c r="AP229" s="50">
        <f>IF(AM229=2,ROUNDUP(X229/1.1,0),0)</f>
        <v>0</v>
      </c>
      <c r="AQ229" s="50">
        <f>IF(AM229=2,X229-AP229,0)</f>
        <v>0</v>
      </c>
      <c r="AR229" s="50">
        <f>IF(AM229=3,X229,0)</f>
        <v>0</v>
      </c>
      <c r="AS229" s="52">
        <v>0</v>
      </c>
      <c r="AT229" s="148">
        <f>IF(AM229&lt;3,10,0)</f>
        <v>10</v>
      </c>
      <c r="AU229" s="149"/>
      <c r="AV229" s="152">
        <f>IF(AM229=1,AN229,IF(AM229=2,AP229,AR229))</f>
        <v>0</v>
      </c>
      <c r="AW229" s="153"/>
      <c r="AX229" s="153"/>
      <c r="AY229" s="153"/>
      <c r="AZ229" s="153"/>
      <c r="BA229" s="153"/>
      <c r="BB229" s="153"/>
      <c r="BC229" s="153"/>
      <c r="BD229" s="154"/>
      <c r="BE229" s="158">
        <f>IF(AM229=1,AO229,IF(AM229=2,AQ229,AS229))</f>
        <v>0</v>
      </c>
      <c r="BF229" s="159"/>
      <c r="BG229" s="162">
        <f>AV229+BE229</f>
        <v>0</v>
      </c>
      <c r="BH229" s="163"/>
      <c r="BI229" s="163"/>
      <c r="BJ229" s="163"/>
      <c r="BK229" s="163"/>
      <c r="BL229" s="163"/>
      <c r="BM229" s="163"/>
      <c r="BN229" s="163"/>
      <c r="BO229" s="163"/>
      <c r="BP229" s="164"/>
      <c r="BQ229" s="49"/>
    </row>
    <row r="230" spans="1:69" ht="13.5" customHeight="1" x14ac:dyDescent="0.15">
      <c r="A230" s="198"/>
      <c r="B230" s="199"/>
      <c r="C230" s="200"/>
      <c r="D230" s="200"/>
      <c r="E230" s="201"/>
      <c r="F230" s="66"/>
      <c r="G230" s="199"/>
      <c r="H230" s="200"/>
      <c r="I230" s="200"/>
      <c r="J230" s="200"/>
      <c r="K230" s="200"/>
      <c r="L230" s="200"/>
      <c r="M230" s="200"/>
      <c r="N230" s="200"/>
      <c r="O230" s="200"/>
      <c r="P230" s="200"/>
      <c r="Q230" s="201"/>
      <c r="R230" s="202"/>
      <c r="S230" s="203"/>
      <c r="T230" s="204"/>
      <c r="U230" s="205"/>
      <c r="V230" s="206"/>
      <c r="W230" s="207"/>
      <c r="X230" s="171"/>
      <c r="Y230" s="172"/>
      <c r="Z230" s="172"/>
      <c r="AA230" s="172"/>
      <c r="AB230" s="172"/>
      <c r="AC230" s="172"/>
      <c r="AD230" s="172"/>
      <c r="AE230" s="172"/>
      <c r="AF230" s="317"/>
      <c r="AG230" s="314"/>
      <c r="AH230" s="314"/>
      <c r="AI230" s="314"/>
      <c r="AJ230" s="314"/>
      <c r="AK230" s="314"/>
      <c r="AL230" s="315"/>
      <c r="AM230" s="50"/>
      <c r="AN230" s="50"/>
      <c r="AO230" s="50"/>
      <c r="AP230" s="50"/>
      <c r="AQ230" s="50"/>
      <c r="AR230" s="50"/>
      <c r="AS230" s="52"/>
      <c r="AT230" s="174"/>
      <c r="AU230" s="175"/>
      <c r="AV230" s="176"/>
      <c r="AW230" s="177"/>
      <c r="AX230" s="177"/>
      <c r="AY230" s="177"/>
      <c r="AZ230" s="177"/>
      <c r="BA230" s="177"/>
      <c r="BB230" s="177"/>
      <c r="BC230" s="177"/>
      <c r="BD230" s="178"/>
      <c r="BE230" s="179"/>
      <c r="BF230" s="180"/>
      <c r="BG230" s="181"/>
      <c r="BH230" s="182"/>
      <c r="BI230" s="182"/>
      <c r="BJ230" s="182"/>
      <c r="BK230" s="182"/>
      <c r="BL230" s="182"/>
      <c r="BM230" s="182"/>
      <c r="BN230" s="182"/>
      <c r="BO230" s="182"/>
      <c r="BP230" s="183"/>
      <c r="BQ230" s="49"/>
    </row>
    <row r="231" spans="1:69" ht="13.5" customHeight="1" x14ac:dyDescent="0.15">
      <c r="A231" s="184"/>
      <c r="B231" s="186"/>
      <c r="C231" s="187"/>
      <c r="D231" s="187"/>
      <c r="E231" s="188"/>
      <c r="F231" s="65"/>
      <c r="G231" s="186"/>
      <c r="H231" s="187"/>
      <c r="I231" s="187"/>
      <c r="J231" s="187"/>
      <c r="K231" s="187"/>
      <c r="L231" s="187"/>
      <c r="M231" s="187"/>
      <c r="N231" s="187"/>
      <c r="O231" s="187"/>
      <c r="P231" s="187"/>
      <c r="Q231" s="188"/>
      <c r="R231" s="192"/>
      <c r="S231" s="193"/>
      <c r="T231" s="196"/>
      <c r="U231" s="136"/>
      <c r="V231" s="137"/>
      <c r="W231" s="138"/>
      <c r="X231" s="142"/>
      <c r="Y231" s="143"/>
      <c r="Z231" s="143"/>
      <c r="AA231" s="143"/>
      <c r="AB231" s="143"/>
      <c r="AC231" s="143"/>
      <c r="AD231" s="143"/>
      <c r="AE231" s="143"/>
      <c r="AF231" s="316">
        <v>10</v>
      </c>
      <c r="AG231" s="311"/>
      <c r="AH231" s="311"/>
      <c r="AI231" s="311"/>
      <c r="AJ231" s="311"/>
      <c r="AK231" s="311"/>
      <c r="AL231" s="312"/>
      <c r="AM231" s="50">
        <f t="shared" ref="AM231" si="105">IF(ISBLANK(AF231),1,IF(AF231=10,1,IF(AF231="内税",2,IF(AF231=0,3))))</f>
        <v>1</v>
      </c>
      <c r="AN231" s="50">
        <f>IF(AM231=1,X231,0)</f>
        <v>0</v>
      </c>
      <c r="AO231" s="50">
        <f>IF(AM231=1,INT(X231*0.1),0)</f>
        <v>0</v>
      </c>
      <c r="AP231" s="50">
        <f>IF(AM231=2,ROUNDUP(X231/1.1,0),0)</f>
        <v>0</v>
      </c>
      <c r="AQ231" s="50">
        <f>IF(AM231=2,X231-AP231,0)</f>
        <v>0</v>
      </c>
      <c r="AR231" s="50">
        <f>IF(AM231=3,X231,0)</f>
        <v>0</v>
      </c>
      <c r="AS231" s="52">
        <v>0</v>
      </c>
      <c r="AT231" s="148">
        <f>IF(AM231&lt;3,10,0)</f>
        <v>10</v>
      </c>
      <c r="AU231" s="149"/>
      <c r="AV231" s="152">
        <f>IF(AM231=1,AN231,IF(AM231=2,AP231,AR231))</f>
        <v>0</v>
      </c>
      <c r="AW231" s="153"/>
      <c r="AX231" s="153"/>
      <c r="AY231" s="153"/>
      <c r="AZ231" s="153"/>
      <c r="BA231" s="153"/>
      <c r="BB231" s="153"/>
      <c r="BC231" s="153"/>
      <c r="BD231" s="154"/>
      <c r="BE231" s="158">
        <f>IF(AM231=1,AO231,IF(AM231=2,AQ231,AS231))</f>
        <v>0</v>
      </c>
      <c r="BF231" s="159"/>
      <c r="BG231" s="162">
        <f>AV231+BE231</f>
        <v>0</v>
      </c>
      <c r="BH231" s="163"/>
      <c r="BI231" s="163"/>
      <c r="BJ231" s="163"/>
      <c r="BK231" s="163"/>
      <c r="BL231" s="163"/>
      <c r="BM231" s="163"/>
      <c r="BN231" s="163"/>
      <c r="BO231" s="163"/>
      <c r="BP231" s="164"/>
      <c r="BQ231" s="49"/>
    </row>
    <row r="232" spans="1:69" ht="13.5" customHeight="1" x14ac:dyDescent="0.15">
      <c r="A232" s="198"/>
      <c r="B232" s="199"/>
      <c r="C232" s="200"/>
      <c r="D232" s="200"/>
      <c r="E232" s="201"/>
      <c r="F232" s="66"/>
      <c r="G232" s="199"/>
      <c r="H232" s="200"/>
      <c r="I232" s="200"/>
      <c r="J232" s="200"/>
      <c r="K232" s="200"/>
      <c r="L232" s="200"/>
      <c r="M232" s="200"/>
      <c r="N232" s="200"/>
      <c r="O232" s="200"/>
      <c r="P232" s="200"/>
      <c r="Q232" s="201"/>
      <c r="R232" s="202"/>
      <c r="S232" s="203"/>
      <c r="T232" s="204"/>
      <c r="U232" s="205"/>
      <c r="V232" s="206"/>
      <c r="W232" s="207"/>
      <c r="X232" s="171"/>
      <c r="Y232" s="172"/>
      <c r="Z232" s="172"/>
      <c r="AA232" s="172"/>
      <c r="AB232" s="172"/>
      <c r="AC232" s="172"/>
      <c r="AD232" s="172"/>
      <c r="AE232" s="172"/>
      <c r="AF232" s="317"/>
      <c r="AG232" s="314"/>
      <c r="AH232" s="314"/>
      <c r="AI232" s="314"/>
      <c r="AJ232" s="314"/>
      <c r="AK232" s="314"/>
      <c r="AL232" s="315"/>
      <c r="AM232" s="50"/>
      <c r="AN232" s="50"/>
      <c r="AO232" s="50"/>
      <c r="AP232" s="50"/>
      <c r="AQ232" s="50"/>
      <c r="AR232" s="50"/>
      <c r="AS232" s="52"/>
      <c r="AT232" s="174"/>
      <c r="AU232" s="175"/>
      <c r="AV232" s="176"/>
      <c r="AW232" s="177"/>
      <c r="AX232" s="177"/>
      <c r="AY232" s="177"/>
      <c r="AZ232" s="177"/>
      <c r="BA232" s="177"/>
      <c r="BB232" s="177"/>
      <c r="BC232" s="177"/>
      <c r="BD232" s="178"/>
      <c r="BE232" s="179"/>
      <c r="BF232" s="180"/>
      <c r="BG232" s="181"/>
      <c r="BH232" s="182"/>
      <c r="BI232" s="182"/>
      <c r="BJ232" s="182"/>
      <c r="BK232" s="182"/>
      <c r="BL232" s="182"/>
      <c r="BM232" s="182"/>
      <c r="BN232" s="182"/>
      <c r="BO232" s="182"/>
      <c r="BP232" s="183"/>
      <c r="BQ232" s="49"/>
    </row>
    <row r="233" spans="1:69" ht="13.5" customHeight="1" x14ac:dyDescent="0.15">
      <c r="A233" s="184"/>
      <c r="B233" s="186"/>
      <c r="C233" s="187"/>
      <c r="D233" s="187"/>
      <c r="E233" s="188"/>
      <c r="F233" s="65"/>
      <c r="G233" s="186"/>
      <c r="H233" s="187"/>
      <c r="I233" s="187"/>
      <c r="J233" s="187"/>
      <c r="K233" s="187"/>
      <c r="L233" s="187"/>
      <c r="M233" s="187"/>
      <c r="N233" s="187"/>
      <c r="O233" s="187"/>
      <c r="P233" s="187"/>
      <c r="Q233" s="188"/>
      <c r="R233" s="192"/>
      <c r="S233" s="193"/>
      <c r="T233" s="196"/>
      <c r="U233" s="136"/>
      <c r="V233" s="137"/>
      <c r="W233" s="138"/>
      <c r="X233" s="142"/>
      <c r="Y233" s="143"/>
      <c r="Z233" s="143"/>
      <c r="AA233" s="143"/>
      <c r="AB233" s="143"/>
      <c r="AC233" s="143"/>
      <c r="AD233" s="143"/>
      <c r="AE233" s="143"/>
      <c r="AF233" s="316">
        <v>10</v>
      </c>
      <c r="AG233" s="311"/>
      <c r="AH233" s="311"/>
      <c r="AI233" s="311"/>
      <c r="AJ233" s="311"/>
      <c r="AK233" s="311"/>
      <c r="AL233" s="312"/>
      <c r="AM233" s="50">
        <f t="shared" ref="AM233" si="106">IF(ISBLANK(AF233),1,IF(AF233=10,1,IF(AF233="内税",2,IF(AF233=0,3))))</f>
        <v>1</v>
      </c>
      <c r="AN233" s="50">
        <f>IF(AM233=1,X233,0)</f>
        <v>0</v>
      </c>
      <c r="AO233" s="50">
        <f>IF(AM233=1,INT(X233*0.1),0)</f>
        <v>0</v>
      </c>
      <c r="AP233" s="50">
        <f>IF(AM233=2,ROUNDUP(X233/1.1,0),0)</f>
        <v>0</v>
      </c>
      <c r="AQ233" s="50">
        <f>IF(AM233=2,X233-AP233,0)</f>
        <v>0</v>
      </c>
      <c r="AR233" s="50">
        <f>IF(AM233=3,X233,0)</f>
        <v>0</v>
      </c>
      <c r="AS233" s="52">
        <v>0</v>
      </c>
      <c r="AT233" s="148">
        <f>IF(AM233&lt;3,10,0)</f>
        <v>10</v>
      </c>
      <c r="AU233" s="149"/>
      <c r="AV233" s="152">
        <f>IF(AM233=1,AN233,IF(AM233=2,AP233,AR233))</f>
        <v>0</v>
      </c>
      <c r="AW233" s="153"/>
      <c r="AX233" s="153"/>
      <c r="AY233" s="153"/>
      <c r="AZ233" s="153"/>
      <c r="BA233" s="153"/>
      <c r="BB233" s="153"/>
      <c r="BC233" s="153"/>
      <c r="BD233" s="154"/>
      <c r="BE233" s="158">
        <f>IF(AM233=1,AO233,IF(AM233=2,AQ233,AS233))</f>
        <v>0</v>
      </c>
      <c r="BF233" s="159"/>
      <c r="BG233" s="162">
        <f>AV233+BE233</f>
        <v>0</v>
      </c>
      <c r="BH233" s="163"/>
      <c r="BI233" s="163"/>
      <c r="BJ233" s="163"/>
      <c r="BK233" s="163"/>
      <c r="BL233" s="163"/>
      <c r="BM233" s="163"/>
      <c r="BN233" s="163"/>
      <c r="BO233" s="163"/>
      <c r="BP233" s="164"/>
      <c r="BQ233" s="49"/>
    </row>
    <row r="234" spans="1:69" ht="13.5" customHeight="1" x14ac:dyDescent="0.15">
      <c r="A234" s="198"/>
      <c r="B234" s="199"/>
      <c r="C234" s="200"/>
      <c r="D234" s="200"/>
      <c r="E234" s="201"/>
      <c r="F234" s="66"/>
      <c r="G234" s="199"/>
      <c r="H234" s="200"/>
      <c r="I234" s="200"/>
      <c r="J234" s="200"/>
      <c r="K234" s="200"/>
      <c r="L234" s="200"/>
      <c r="M234" s="200"/>
      <c r="N234" s="200"/>
      <c r="O234" s="200"/>
      <c r="P234" s="200"/>
      <c r="Q234" s="201"/>
      <c r="R234" s="202"/>
      <c r="S234" s="203"/>
      <c r="T234" s="204"/>
      <c r="U234" s="205"/>
      <c r="V234" s="206"/>
      <c r="W234" s="207"/>
      <c r="X234" s="171"/>
      <c r="Y234" s="172"/>
      <c r="Z234" s="172"/>
      <c r="AA234" s="172"/>
      <c r="AB234" s="172"/>
      <c r="AC234" s="172"/>
      <c r="AD234" s="172"/>
      <c r="AE234" s="172"/>
      <c r="AF234" s="317"/>
      <c r="AG234" s="314"/>
      <c r="AH234" s="314"/>
      <c r="AI234" s="314"/>
      <c r="AJ234" s="314"/>
      <c r="AK234" s="314"/>
      <c r="AL234" s="315"/>
      <c r="AM234" s="50"/>
      <c r="AN234" s="50"/>
      <c r="AO234" s="50"/>
      <c r="AP234" s="50"/>
      <c r="AQ234" s="50"/>
      <c r="AR234" s="50"/>
      <c r="AS234" s="52"/>
      <c r="AT234" s="174"/>
      <c r="AU234" s="175"/>
      <c r="AV234" s="176"/>
      <c r="AW234" s="177"/>
      <c r="AX234" s="177"/>
      <c r="AY234" s="177"/>
      <c r="AZ234" s="177"/>
      <c r="BA234" s="177"/>
      <c r="BB234" s="177"/>
      <c r="BC234" s="177"/>
      <c r="BD234" s="178"/>
      <c r="BE234" s="179"/>
      <c r="BF234" s="180"/>
      <c r="BG234" s="181"/>
      <c r="BH234" s="182"/>
      <c r="BI234" s="182"/>
      <c r="BJ234" s="182"/>
      <c r="BK234" s="182"/>
      <c r="BL234" s="182"/>
      <c r="BM234" s="182"/>
      <c r="BN234" s="182"/>
      <c r="BO234" s="182"/>
      <c r="BP234" s="183"/>
      <c r="BQ234" s="49"/>
    </row>
    <row r="235" spans="1:69" ht="13.5" customHeight="1" x14ac:dyDescent="0.15">
      <c r="A235" s="184"/>
      <c r="B235" s="186"/>
      <c r="C235" s="187"/>
      <c r="D235" s="187"/>
      <c r="E235" s="188"/>
      <c r="F235" s="65"/>
      <c r="G235" s="186"/>
      <c r="H235" s="187"/>
      <c r="I235" s="187"/>
      <c r="J235" s="187"/>
      <c r="K235" s="187"/>
      <c r="L235" s="187"/>
      <c r="M235" s="187"/>
      <c r="N235" s="187"/>
      <c r="O235" s="187"/>
      <c r="P235" s="187"/>
      <c r="Q235" s="188"/>
      <c r="R235" s="192"/>
      <c r="S235" s="193"/>
      <c r="T235" s="196"/>
      <c r="U235" s="136"/>
      <c r="V235" s="137"/>
      <c r="W235" s="138"/>
      <c r="X235" s="142"/>
      <c r="Y235" s="143"/>
      <c r="Z235" s="143"/>
      <c r="AA235" s="143"/>
      <c r="AB235" s="143"/>
      <c r="AC235" s="143"/>
      <c r="AD235" s="143"/>
      <c r="AE235" s="143"/>
      <c r="AF235" s="316">
        <v>10</v>
      </c>
      <c r="AG235" s="311"/>
      <c r="AH235" s="311"/>
      <c r="AI235" s="311"/>
      <c r="AJ235" s="311"/>
      <c r="AK235" s="311"/>
      <c r="AL235" s="312"/>
      <c r="AM235" s="50">
        <f t="shared" ref="AM235" si="107">IF(ISBLANK(AF235),1,IF(AF235=10,1,IF(AF235="内税",2,IF(AF235=0,3))))</f>
        <v>1</v>
      </c>
      <c r="AN235" s="50">
        <f>IF(AM235=1,X235,0)</f>
        <v>0</v>
      </c>
      <c r="AO235" s="50">
        <f>IF(AM235=1,INT(X235*0.1),0)</f>
        <v>0</v>
      </c>
      <c r="AP235" s="50">
        <f>IF(AM235=2,ROUNDUP(X235/1.1,0),0)</f>
        <v>0</v>
      </c>
      <c r="AQ235" s="50">
        <f>IF(AM235=2,X235-AP235,0)</f>
        <v>0</v>
      </c>
      <c r="AR235" s="50">
        <f>IF(AM235=3,X235,0)</f>
        <v>0</v>
      </c>
      <c r="AS235" s="52">
        <v>0</v>
      </c>
      <c r="AT235" s="148">
        <f>IF(AM235&lt;3,10,0)</f>
        <v>10</v>
      </c>
      <c r="AU235" s="149"/>
      <c r="AV235" s="152">
        <f>IF(AM235=1,AN235,IF(AM235=2,AP235,AR235))</f>
        <v>0</v>
      </c>
      <c r="AW235" s="153"/>
      <c r="AX235" s="153"/>
      <c r="AY235" s="153"/>
      <c r="AZ235" s="153"/>
      <c r="BA235" s="153"/>
      <c r="BB235" s="153"/>
      <c r="BC235" s="153"/>
      <c r="BD235" s="154"/>
      <c r="BE235" s="158">
        <f>IF(AM235=1,AO235,IF(AM235=2,AQ235,AS235))</f>
        <v>0</v>
      </c>
      <c r="BF235" s="159"/>
      <c r="BG235" s="162">
        <f>AV235+BE235</f>
        <v>0</v>
      </c>
      <c r="BH235" s="163"/>
      <c r="BI235" s="163"/>
      <c r="BJ235" s="163"/>
      <c r="BK235" s="163"/>
      <c r="BL235" s="163"/>
      <c r="BM235" s="163"/>
      <c r="BN235" s="163"/>
      <c r="BO235" s="163"/>
      <c r="BP235" s="164"/>
      <c r="BQ235" s="49"/>
    </row>
    <row r="236" spans="1:69" ht="13.5" customHeight="1" x14ac:dyDescent="0.15">
      <c r="A236" s="198"/>
      <c r="B236" s="199"/>
      <c r="C236" s="200"/>
      <c r="D236" s="200"/>
      <c r="E236" s="201"/>
      <c r="F236" s="66"/>
      <c r="G236" s="199"/>
      <c r="H236" s="200"/>
      <c r="I236" s="200"/>
      <c r="J236" s="200"/>
      <c r="K236" s="200"/>
      <c r="L236" s="200"/>
      <c r="M236" s="200"/>
      <c r="N236" s="200"/>
      <c r="O236" s="200"/>
      <c r="P236" s="200"/>
      <c r="Q236" s="201"/>
      <c r="R236" s="202"/>
      <c r="S236" s="203"/>
      <c r="T236" s="204"/>
      <c r="U236" s="205"/>
      <c r="V236" s="206"/>
      <c r="W236" s="207"/>
      <c r="X236" s="171"/>
      <c r="Y236" s="172"/>
      <c r="Z236" s="172"/>
      <c r="AA236" s="172"/>
      <c r="AB236" s="172"/>
      <c r="AC236" s="172"/>
      <c r="AD236" s="172"/>
      <c r="AE236" s="172"/>
      <c r="AF236" s="317"/>
      <c r="AG236" s="314"/>
      <c r="AH236" s="314"/>
      <c r="AI236" s="314"/>
      <c r="AJ236" s="314"/>
      <c r="AK236" s="314"/>
      <c r="AL236" s="315"/>
      <c r="AM236" s="50"/>
      <c r="AN236" s="50"/>
      <c r="AO236" s="50"/>
      <c r="AP236" s="50"/>
      <c r="AQ236" s="50"/>
      <c r="AR236" s="50"/>
      <c r="AS236" s="52"/>
      <c r="AT236" s="174"/>
      <c r="AU236" s="175"/>
      <c r="AV236" s="176"/>
      <c r="AW236" s="177"/>
      <c r="AX236" s="177"/>
      <c r="AY236" s="177"/>
      <c r="AZ236" s="177"/>
      <c r="BA236" s="177"/>
      <c r="BB236" s="177"/>
      <c r="BC236" s="177"/>
      <c r="BD236" s="178"/>
      <c r="BE236" s="179"/>
      <c r="BF236" s="180"/>
      <c r="BG236" s="181"/>
      <c r="BH236" s="182"/>
      <c r="BI236" s="182"/>
      <c r="BJ236" s="182"/>
      <c r="BK236" s="182"/>
      <c r="BL236" s="182"/>
      <c r="BM236" s="182"/>
      <c r="BN236" s="182"/>
      <c r="BO236" s="182"/>
      <c r="BP236" s="183"/>
      <c r="BQ236" s="49"/>
    </row>
    <row r="237" spans="1:69" ht="13.5" customHeight="1" x14ac:dyDescent="0.15">
      <c r="A237" s="184"/>
      <c r="B237" s="186"/>
      <c r="C237" s="187"/>
      <c r="D237" s="187"/>
      <c r="E237" s="188"/>
      <c r="F237" s="65"/>
      <c r="G237" s="186"/>
      <c r="H237" s="187"/>
      <c r="I237" s="187"/>
      <c r="J237" s="187"/>
      <c r="K237" s="187"/>
      <c r="L237" s="187"/>
      <c r="M237" s="187"/>
      <c r="N237" s="187"/>
      <c r="O237" s="187"/>
      <c r="P237" s="187"/>
      <c r="Q237" s="188"/>
      <c r="R237" s="192"/>
      <c r="S237" s="193"/>
      <c r="T237" s="196"/>
      <c r="U237" s="136"/>
      <c r="V237" s="137"/>
      <c r="W237" s="138"/>
      <c r="X237" s="142"/>
      <c r="Y237" s="143"/>
      <c r="Z237" s="143"/>
      <c r="AA237" s="143"/>
      <c r="AB237" s="143"/>
      <c r="AC237" s="143"/>
      <c r="AD237" s="143"/>
      <c r="AE237" s="143"/>
      <c r="AF237" s="316">
        <v>10</v>
      </c>
      <c r="AG237" s="311"/>
      <c r="AH237" s="311"/>
      <c r="AI237" s="311"/>
      <c r="AJ237" s="311"/>
      <c r="AK237" s="311"/>
      <c r="AL237" s="312"/>
      <c r="AM237" s="50">
        <f t="shared" ref="AM237" si="108">IF(ISBLANK(AF237),1,IF(AF237=10,1,IF(AF237="内税",2,IF(AF237=0,3))))</f>
        <v>1</v>
      </c>
      <c r="AN237" s="50">
        <f>IF(AM237=1,X237,0)</f>
        <v>0</v>
      </c>
      <c r="AO237" s="50">
        <f>IF(AM237=1,INT(X237*0.1),0)</f>
        <v>0</v>
      </c>
      <c r="AP237" s="50">
        <f>IF(AM237=2,ROUNDUP(X237/1.1,0),0)</f>
        <v>0</v>
      </c>
      <c r="AQ237" s="50">
        <f>IF(AM237=2,X237-AP237,0)</f>
        <v>0</v>
      </c>
      <c r="AR237" s="50">
        <f>IF(AM237=3,X237,0)</f>
        <v>0</v>
      </c>
      <c r="AS237" s="52">
        <v>0</v>
      </c>
      <c r="AT237" s="148">
        <f>IF(AM237&lt;3,10,0)</f>
        <v>10</v>
      </c>
      <c r="AU237" s="149"/>
      <c r="AV237" s="152">
        <f>IF(AM237=1,AN237,IF(AM237=2,AP237,AR237))</f>
        <v>0</v>
      </c>
      <c r="AW237" s="153"/>
      <c r="AX237" s="153"/>
      <c r="AY237" s="153"/>
      <c r="AZ237" s="153"/>
      <c r="BA237" s="153"/>
      <c r="BB237" s="153"/>
      <c r="BC237" s="153"/>
      <c r="BD237" s="154"/>
      <c r="BE237" s="158">
        <f>IF(AM237=1,AO237,IF(AM237=2,AQ237,AS237))</f>
        <v>0</v>
      </c>
      <c r="BF237" s="159"/>
      <c r="BG237" s="162">
        <f>AV237+BE237</f>
        <v>0</v>
      </c>
      <c r="BH237" s="163"/>
      <c r="BI237" s="163"/>
      <c r="BJ237" s="163"/>
      <c r="BK237" s="163"/>
      <c r="BL237" s="163"/>
      <c r="BM237" s="163"/>
      <c r="BN237" s="163"/>
      <c r="BO237" s="163"/>
      <c r="BP237" s="164"/>
      <c r="BQ237" s="49"/>
    </row>
    <row r="238" spans="1:69" ht="13.5" customHeight="1" x14ac:dyDescent="0.15">
      <c r="A238" s="198"/>
      <c r="B238" s="199"/>
      <c r="C238" s="200"/>
      <c r="D238" s="200"/>
      <c r="E238" s="201"/>
      <c r="F238" s="66"/>
      <c r="G238" s="199"/>
      <c r="H238" s="200"/>
      <c r="I238" s="200"/>
      <c r="J238" s="200"/>
      <c r="K238" s="200"/>
      <c r="L238" s="200"/>
      <c r="M238" s="200"/>
      <c r="N238" s="200"/>
      <c r="O238" s="200"/>
      <c r="P238" s="200"/>
      <c r="Q238" s="201"/>
      <c r="R238" s="202"/>
      <c r="S238" s="203"/>
      <c r="T238" s="204"/>
      <c r="U238" s="205"/>
      <c r="V238" s="206"/>
      <c r="W238" s="207"/>
      <c r="X238" s="171"/>
      <c r="Y238" s="172"/>
      <c r="Z238" s="172"/>
      <c r="AA238" s="172"/>
      <c r="AB238" s="172"/>
      <c r="AC238" s="172"/>
      <c r="AD238" s="172"/>
      <c r="AE238" s="172"/>
      <c r="AF238" s="317"/>
      <c r="AG238" s="314"/>
      <c r="AH238" s="314"/>
      <c r="AI238" s="314"/>
      <c r="AJ238" s="314"/>
      <c r="AK238" s="314"/>
      <c r="AL238" s="315"/>
      <c r="AM238" s="50"/>
      <c r="AN238" s="50"/>
      <c r="AO238" s="50"/>
      <c r="AP238" s="50"/>
      <c r="AQ238" s="50"/>
      <c r="AR238" s="50"/>
      <c r="AS238" s="52"/>
      <c r="AT238" s="174"/>
      <c r="AU238" s="175"/>
      <c r="AV238" s="176"/>
      <c r="AW238" s="177"/>
      <c r="AX238" s="177"/>
      <c r="AY238" s="177"/>
      <c r="AZ238" s="177"/>
      <c r="BA238" s="177"/>
      <c r="BB238" s="177"/>
      <c r="BC238" s="177"/>
      <c r="BD238" s="178"/>
      <c r="BE238" s="179"/>
      <c r="BF238" s="180"/>
      <c r="BG238" s="181"/>
      <c r="BH238" s="182"/>
      <c r="BI238" s="182"/>
      <c r="BJ238" s="182"/>
      <c r="BK238" s="182"/>
      <c r="BL238" s="182"/>
      <c r="BM238" s="182"/>
      <c r="BN238" s="182"/>
      <c r="BO238" s="182"/>
      <c r="BP238" s="183"/>
      <c r="BQ238" s="49"/>
    </row>
    <row r="239" spans="1:69" ht="13.5" customHeight="1" x14ac:dyDescent="0.15">
      <c r="A239" s="184"/>
      <c r="B239" s="186"/>
      <c r="C239" s="187"/>
      <c r="D239" s="187"/>
      <c r="E239" s="188"/>
      <c r="F239" s="65"/>
      <c r="G239" s="186"/>
      <c r="H239" s="187"/>
      <c r="I239" s="187"/>
      <c r="J239" s="187"/>
      <c r="K239" s="187"/>
      <c r="L239" s="187"/>
      <c r="M239" s="187"/>
      <c r="N239" s="187"/>
      <c r="O239" s="187"/>
      <c r="P239" s="187"/>
      <c r="Q239" s="188"/>
      <c r="R239" s="192"/>
      <c r="S239" s="193"/>
      <c r="T239" s="196"/>
      <c r="U239" s="136"/>
      <c r="V239" s="137"/>
      <c r="W239" s="138"/>
      <c r="X239" s="142"/>
      <c r="Y239" s="143"/>
      <c r="Z239" s="143"/>
      <c r="AA239" s="143"/>
      <c r="AB239" s="143"/>
      <c r="AC239" s="143"/>
      <c r="AD239" s="143"/>
      <c r="AE239" s="143"/>
      <c r="AF239" s="316">
        <v>10</v>
      </c>
      <c r="AG239" s="311"/>
      <c r="AH239" s="311"/>
      <c r="AI239" s="311"/>
      <c r="AJ239" s="311"/>
      <c r="AK239" s="311"/>
      <c r="AL239" s="312"/>
      <c r="AM239" s="50">
        <f t="shared" ref="AM239" si="109">IF(ISBLANK(AF239),1,IF(AF239=10,1,IF(AF239="内税",2,IF(AF239=0,3))))</f>
        <v>1</v>
      </c>
      <c r="AN239" s="50">
        <f>IF(AM239=1,X239,0)</f>
        <v>0</v>
      </c>
      <c r="AO239" s="50">
        <f>IF(AM239=1,INT(X239*0.1),0)</f>
        <v>0</v>
      </c>
      <c r="AP239" s="50">
        <f>IF(AM239=2,ROUNDUP(X239/1.1,0),0)</f>
        <v>0</v>
      </c>
      <c r="AQ239" s="50">
        <f>IF(AM239=2,X239-AP239,0)</f>
        <v>0</v>
      </c>
      <c r="AR239" s="50">
        <f>IF(AM239=3,X239,0)</f>
        <v>0</v>
      </c>
      <c r="AS239" s="52">
        <v>0</v>
      </c>
      <c r="AT239" s="148">
        <f>IF(AM239&lt;3,10,0)</f>
        <v>10</v>
      </c>
      <c r="AU239" s="149"/>
      <c r="AV239" s="152">
        <f>IF(AM239=1,AN239,IF(AM239=2,AP239,AR239))</f>
        <v>0</v>
      </c>
      <c r="AW239" s="153"/>
      <c r="AX239" s="153"/>
      <c r="AY239" s="153"/>
      <c r="AZ239" s="153"/>
      <c r="BA239" s="153"/>
      <c r="BB239" s="153"/>
      <c r="BC239" s="153"/>
      <c r="BD239" s="154"/>
      <c r="BE239" s="158">
        <f>IF(AM239=1,AO239,IF(AM239=2,AQ239,AS239))</f>
        <v>0</v>
      </c>
      <c r="BF239" s="159"/>
      <c r="BG239" s="162">
        <f>AV239+BE239</f>
        <v>0</v>
      </c>
      <c r="BH239" s="163"/>
      <c r="BI239" s="163"/>
      <c r="BJ239" s="163"/>
      <c r="BK239" s="163"/>
      <c r="BL239" s="163"/>
      <c r="BM239" s="163"/>
      <c r="BN239" s="163"/>
      <c r="BO239" s="163"/>
      <c r="BP239" s="164"/>
      <c r="BQ239" s="49"/>
    </row>
    <row r="240" spans="1:69" ht="13.5" customHeight="1" x14ac:dyDescent="0.15">
      <c r="A240" s="198"/>
      <c r="B240" s="199"/>
      <c r="C240" s="200"/>
      <c r="D240" s="200"/>
      <c r="E240" s="201"/>
      <c r="F240" s="66"/>
      <c r="G240" s="199"/>
      <c r="H240" s="200"/>
      <c r="I240" s="200"/>
      <c r="J240" s="200"/>
      <c r="K240" s="200"/>
      <c r="L240" s="200"/>
      <c r="M240" s="200"/>
      <c r="N240" s="200"/>
      <c r="O240" s="200"/>
      <c r="P240" s="200"/>
      <c r="Q240" s="201"/>
      <c r="R240" s="202"/>
      <c r="S240" s="203"/>
      <c r="T240" s="204"/>
      <c r="U240" s="205"/>
      <c r="V240" s="206"/>
      <c r="W240" s="207"/>
      <c r="X240" s="171"/>
      <c r="Y240" s="172"/>
      <c r="Z240" s="172"/>
      <c r="AA240" s="172"/>
      <c r="AB240" s="172"/>
      <c r="AC240" s="172"/>
      <c r="AD240" s="172"/>
      <c r="AE240" s="172"/>
      <c r="AF240" s="317"/>
      <c r="AG240" s="314"/>
      <c r="AH240" s="314"/>
      <c r="AI240" s="314"/>
      <c r="AJ240" s="314"/>
      <c r="AK240" s="314"/>
      <c r="AL240" s="315"/>
      <c r="AM240" s="50"/>
      <c r="AN240" s="50"/>
      <c r="AO240" s="50"/>
      <c r="AP240" s="50"/>
      <c r="AQ240" s="50"/>
      <c r="AR240" s="50"/>
      <c r="AS240" s="52"/>
      <c r="AT240" s="174"/>
      <c r="AU240" s="175"/>
      <c r="AV240" s="176"/>
      <c r="AW240" s="177"/>
      <c r="AX240" s="177"/>
      <c r="AY240" s="177"/>
      <c r="AZ240" s="177"/>
      <c r="BA240" s="177"/>
      <c r="BB240" s="177"/>
      <c r="BC240" s="177"/>
      <c r="BD240" s="178"/>
      <c r="BE240" s="179"/>
      <c r="BF240" s="180"/>
      <c r="BG240" s="181"/>
      <c r="BH240" s="182"/>
      <c r="BI240" s="182"/>
      <c r="BJ240" s="182"/>
      <c r="BK240" s="182"/>
      <c r="BL240" s="182"/>
      <c r="BM240" s="182"/>
      <c r="BN240" s="182"/>
      <c r="BO240" s="182"/>
      <c r="BP240" s="183"/>
      <c r="BQ240" s="49"/>
    </row>
    <row r="241" spans="1:69" ht="13.5" customHeight="1" x14ac:dyDescent="0.15">
      <c r="A241" s="184"/>
      <c r="B241" s="186"/>
      <c r="C241" s="187"/>
      <c r="D241" s="187"/>
      <c r="E241" s="188"/>
      <c r="F241" s="65"/>
      <c r="G241" s="186"/>
      <c r="H241" s="187"/>
      <c r="I241" s="187"/>
      <c r="J241" s="187"/>
      <c r="K241" s="187"/>
      <c r="L241" s="187"/>
      <c r="M241" s="187"/>
      <c r="N241" s="187"/>
      <c r="O241" s="187"/>
      <c r="P241" s="187"/>
      <c r="Q241" s="188"/>
      <c r="R241" s="192"/>
      <c r="S241" s="193"/>
      <c r="T241" s="196"/>
      <c r="U241" s="136"/>
      <c r="V241" s="137"/>
      <c r="W241" s="138"/>
      <c r="X241" s="142"/>
      <c r="Y241" s="143"/>
      <c r="Z241" s="143"/>
      <c r="AA241" s="143"/>
      <c r="AB241" s="143"/>
      <c r="AC241" s="143"/>
      <c r="AD241" s="143"/>
      <c r="AE241" s="143"/>
      <c r="AF241" s="316">
        <v>10</v>
      </c>
      <c r="AG241" s="311"/>
      <c r="AH241" s="311"/>
      <c r="AI241" s="311"/>
      <c r="AJ241" s="311"/>
      <c r="AK241" s="311"/>
      <c r="AL241" s="312"/>
      <c r="AM241" s="50">
        <f t="shared" ref="AM241" si="110">IF(ISBLANK(AF241),1,IF(AF241=10,1,IF(AF241="内税",2,IF(AF241=0,3))))</f>
        <v>1</v>
      </c>
      <c r="AN241" s="50">
        <f>IF(AM241=1,X241,0)</f>
        <v>0</v>
      </c>
      <c r="AO241" s="50">
        <f>IF(AM241=1,INT(X241*0.1),0)</f>
        <v>0</v>
      </c>
      <c r="AP241" s="50">
        <f>IF(AM241=2,ROUNDUP(X241/1.1,0),0)</f>
        <v>0</v>
      </c>
      <c r="AQ241" s="50">
        <f>IF(AM241=2,X241-AP241,0)</f>
        <v>0</v>
      </c>
      <c r="AR241" s="50">
        <f>IF(AM241=3,X241,0)</f>
        <v>0</v>
      </c>
      <c r="AS241" s="52">
        <v>0</v>
      </c>
      <c r="AT241" s="148">
        <f>IF(AM241&lt;3,10,0)</f>
        <v>10</v>
      </c>
      <c r="AU241" s="149"/>
      <c r="AV241" s="152">
        <f>IF(AM241=1,AN241,IF(AM241=2,AP241,AR241))</f>
        <v>0</v>
      </c>
      <c r="AW241" s="153"/>
      <c r="AX241" s="153"/>
      <c r="AY241" s="153"/>
      <c r="AZ241" s="153"/>
      <c r="BA241" s="153"/>
      <c r="BB241" s="153"/>
      <c r="BC241" s="153"/>
      <c r="BD241" s="154"/>
      <c r="BE241" s="158">
        <f>IF(AM241=1,AO241,IF(AM241=2,AQ241,AS241))</f>
        <v>0</v>
      </c>
      <c r="BF241" s="159"/>
      <c r="BG241" s="162">
        <f>AV241+BE241</f>
        <v>0</v>
      </c>
      <c r="BH241" s="163"/>
      <c r="BI241" s="163"/>
      <c r="BJ241" s="163"/>
      <c r="BK241" s="163"/>
      <c r="BL241" s="163"/>
      <c r="BM241" s="163"/>
      <c r="BN241" s="163"/>
      <c r="BO241" s="163"/>
      <c r="BP241" s="164"/>
      <c r="BQ241" s="49"/>
    </row>
    <row r="242" spans="1:69" ht="13.5" customHeight="1" x14ac:dyDescent="0.15">
      <c r="A242" s="198"/>
      <c r="B242" s="199"/>
      <c r="C242" s="200"/>
      <c r="D242" s="200"/>
      <c r="E242" s="201"/>
      <c r="F242" s="66"/>
      <c r="G242" s="199"/>
      <c r="H242" s="200"/>
      <c r="I242" s="200"/>
      <c r="J242" s="200"/>
      <c r="K242" s="200"/>
      <c r="L242" s="200"/>
      <c r="M242" s="200"/>
      <c r="N242" s="200"/>
      <c r="O242" s="200"/>
      <c r="P242" s="200"/>
      <c r="Q242" s="201"/>
      <c r="R242" s="202"/>
      <c r="S242" s="203"/>
      <c r="T242" s="204"/>
      <c r="U242" s="205"/>
      <c r="V242" s="206"/>
      <c r="W242" s="207"/>
      <c r="X242" s="171"/>
      <c r="Y242" s="172"/>
      <c r="Z242" s="172"/>
      <c r="AA242" s="172"/>
      <c r="AB242" s="172"/>
      <c r="AC242" s="172"/>
      <c r="AD242" s="172"/>
      <c r="AE242" s="172"/>
      <c r="AF242" s="317"/>
      <c r="AG242" s="314"/>
      <c r="AH242" s="314"/>
      <c r="AI242" s="314"/>
      <c r="AJ242" s="314"/>
      <c r="AK242" s="314"/>
      <c r="AL242" s="315"/>
      <c r="AM242" s="50"/>
      <c r="AN242" s="50"/>
      <c r="AO242" s="50"/>
      <c r="AP242" s="50"/>
      <c r="AQ242" s="50"/>
      <c r="AR242" s="50"/>
      <c r="AS242" s="52"/>
      <c r="AT242" s="174"/>
      <c r="AU242" s="175"/>
      <c r="AV242" s="176"/>
      <c r="AW242" s="177"/>
      <c r="AX242" s="177"/>
      <c r="AY242" s="177"/>
      <c r="AZ242" s="177"/>
      <c r="BA242" s="177"/>
      <c r="BB242" s="177"/>
      <c r="BC242" s="177"/>
      <c r="BD242" s="178"/>
      <c r="BE242" s="179"/>
      <c r="BF242" s="180"/>
      <c r="BG242" s="181"/>
      <c r="BH242" s="182"/>
      <c r="BI242" s="182"/>
      <c r="BJ242" s="182"/>
      <c r="BK242" s="182"/>
      <c r="BL242" s="182"/>
      <c r="BM242" s="182"/>
      <c r="BN242" s="182"/>
      <c r="BO242" s="182"/>
      <c r="BP242" s="183"/>
      <c r="BQ242" s="49"/>
    </row>
    <row r="243" spans="1:69" ht="13.5" customHeight="1" x14ac:dyDescent="0.15">
      <c r="A243" s="184"/>
      <c r="B243" s="186"/>
      <c r="C243" s="187"/>
      <c r="D243" s="187"/>
      <c r="E243" s="188"/>
      <c r="F243" s="65"/>
      <c r="G243" s="186"/>
      <c r="H243" s="187"/>
      <c r="I243" s="187"/>
      <c r="J243" s="187"/>
      <c r="K243" s="187"/>
      <c r="L243" s="187"/>
      <c r="M243" s="187"/>
      <c r="N243" s="187"/>
      <c r="O243" s="187"/>
      <c r="P243" s="187"/>
      <c r="Q243" s="188"/>
      <c r="R243" s="192"/>
      <c r="S243" s="193"/>
      <c r="T243" s="196"/>
      <c r="U243" s="136"/>
      <c r="V243" s="137"/>
      <c r="W243" s="138"/>
      <c r="X243" s="142"/>
      <c r="Y243" s="143"/>
      <c r="Z243" s="143"/>
      <c r="AA243" s="143"/>
      <c r="AB243" s="143"/>
      <c r="AC243" s="143"/>
      <c r="AD243" s="143"/>
      <c r="AE243" s="143"/>
      <c r="AF243" s="316">
        <v>10</v>
      </c>
      <c r="AG243" s="311"/>
      <c r="AH243" s="311"/>
      <c r="AI243" s="311"/>
      <c r="AJ243" s="311"/>
      <c r="AK243" s="311"/>
      <c r="AL243" s="312"/>
      <c r="AM243" s="50">
        <f t="shared" ref="AM243" si="111">IF(ISBLANK(AF243),1,IF(AF243=10,1,IF(AF243="内税",2,IF(AF243=0,3))))</f>
        <v>1</v>
      </c>
      <c r="AN243" s="50">
        <f>IF(AM243=1,X243,0)</f>
        <v>0</v>
      </c>
      <c r="AO243" s="50">
        <f>IF(AM243=1,INT(X243*0.1),0)</f>
        <v>0</v>
      </c>
      <c r="AP243" s="50">
        <f>IF(AM243=2,ROUNDUP(X243/1.1,0),0)</f>
        <v>0</v>
      </c>
      <c r="AQ243" s="50">
        <f>IF(AM243=2,X243-AP243,0)</f>
        <v>0</v>
      </c>
      <c r="AR243" s="50">
        <f>IF(AM243=3,X243,0)</f>
        <v>0</v>
      </c>
      <c r="AS243" s="52">
        <v>0</v>
      </c>
      <c r="AT243" s="148">
        <f>IF(AM243&lt;3,10,0)</f>
        <v>10</v>
      </c>
      <c r="AU243" s="149"/>
      <c r="AV243" s="152">
        <f>IF(AM243=1,AN243,IF(AM243=2,AP243,AR243))</f>
        <v>0</v>
      </c>
      <c r="AW243" s="153"/>
      <c r="AX243" s="153"/>
      <c r="AY243" s="153"/>
      <c r="AZ243" s="153"/>
      <c r="BA243" s="153"/>
      <c r="BB243" s="153"/>
      <c r="BC243" s="153"/>
      <c r="BD243" s="154"/>
      <c r="BE243" s="158">
        <f>IF(AM243=1,AO243,IF(AM243=2,AQ243,AS243))</f>
        <v>0</v>
      </c>
      <c r="BF243" s="159"/>
      <c r="BG243" s="162">
        <f>AV243+BE243</f>
        <v>0</v>
      </c>
      <c r="BH243" s="163"/>
      <c r="BI243" s="163"/>
      <c r="BJ243" s="163"/>
      <c r="BK243" s="163"/>
      <c r="BL243" s="163"/>
      <c r="BM243" s="163"/>
      <c r="BN243" s="163"/>
      <c r="BO243" s="163"/>
      <c r="BP243" s="164"/>
      <c r="BQ243" s="49"/>
    </row>
    <row r="244" spans="1:69" ht="13.5" customHeight="1" x14ac:dyDescent="0.15">
      <c r="A244" s="198"/>
      <c r="B244" s="199"/>
      <c r="C244" s="200"/>
      <c r="D244" s="200"/>
      <c r="E244" s="201"/>
      <c r="F244" s="66"/>
      <c r="G244" s="199"/>
      <c r="H244" s="200"/>
      <c r="I244" s="200"/>
      <c r="J244" s="200"/>
      <c r="K244" s="200"/>
      <c r="L244" s="200"/>
      <c r="M244" s="200"/>
      <c r="N244" s="200"/>
      <c r="O244" s="200"/>
      <c r="P244" s="200"/>
      <c r="Q244" s="201"/>
      <c r="R244" s="202"/>
      <c r="S244" s="203"/>
      <c r="T244" s="204"/>
      <c r="U244" s="205"/>
      <c r="V244" s="206"/>
      <c r="W244" s="207"/>
      <c r="X244" s="171"/>
      <c r="Y244" s="172"/>
      <c r="Z244" s="172"/>
      <c r="AA244" s="172"/>
      <c r="AB244" s="172"/>
      <c r="AC244" s="172"/>
      <c r="AD244" s="172"/>
      <c r="AE244" s="172"/>
      <c r="AF244" s="317"/>
      <c r="AG244" s="314"/>
      <c r="AH244" s="314"/>
      <c r="AI244" s="314"/>
      <c r="AJ244" s="314"/>
      <c r="AK244" s="314"/>
      <c r="AL244" s="315"/>
      <c r="AM244" s="50"/>
      <c r="AN244" s="50"/>
      <c r="AO244" s="50"/>
      <c r="AP244" s="50"/>
      <c r="AQ244" s="50"/>
      <c r="AR244" s="50"/>
      <c r="AS244" s="52"/>
      <c r="AT244" s="174"/>
      <c r="AU244" s="175"/>
      <c r="AV244" s="176"/>
      <c r="AW244" s="177"/>
      <c r="AX244" s="177"/>
      <c r="AY244" s="177"/>
      <c r="AZ244" s="177"/>
      <c r="BA244" s="177"/>
      <c r="BB244" s="177"/>
      <c r="BC244" s="177"/>
      <c r="BD244" s="178"/>
      <c r="BE244" s="179"/>
      <c r="BF244" s="180"/>
      <c r="BG244" s="181"/>
      <c r="BH244" s="182"/>
      <c r="BI244" s="182"/>
      <c r="BJ244" s="182"/>
      <c r="BK244" s="182"/>
      <c r="BL244" s="182"/>
      <c r="BM244" s="182"/>
      <c r="BN244" s="182"/>
      <c r="BO244" s="182"/>
      <c r="BP244" s="183"/>
      <c r="BQ244" s="49"/>
    </row>
    <row r="245" spans="1:69" ht="13.5" customHeight="1" x14ac:dyDescent="0.15">
      <c r="A245" s="184"/>
      <c r="B245" s="186"/>
      <c r="C245" s="187"/>
      <c r="D245" s="187"/>
      <c r="E245" s="188"/>
      <c r="F245" s="65"/>
      <c r="G245" s="186"/>
      <c r="H245" s="187"/>
      <c r="I245" s="187"/>
      <c r="J245" s="187"/>
      <c r="K245" s="187"/>
      <c r="L245" s="187"/>
      <c r="M245" s="187"/>
      <c r="N245" s="187"/>
      <c r="O245" s="187"/>
      <c r="P245" s="187"/>
      <c r="Q245" s="188"/>
      <c r="R245" s="192"/>
      <c r="S245" s="193"/>
      <c r="T245" s="196"/>
      <c r="U245" s="136"/>
      <c r="V245" s="137"/>
      <c r="W245" s="138"/>
      <c r="X245" s="142"/>
      <c r="Y245" s="143"/>
      <c r="Z245" s="143"/>
      <c r="AA245" s="143"/>
      <c r="AB245" s="143"/>
      <c r="AC245" s="143"/>
      <c r="AD245" s="143"/>
      <c r="AE245" s="143"/>
      <c r="AF245" s="316">
        <v>10</v>
      </c>
      <c r="AG245" s="311"/>
      <c r="AH245" s="311"/>
      <c r="AI245" s="311"/>
      <c r="AJ245" s="311"/>
      <c r="AK245" s="311"/>
      <c r="AL245" s="312"/>
      <c r="AM245" s="50">
        <f t="shared" ref="AM245" si="112">IF(ISBLANK(AF245),1,IF(AF245=10,1,IF(AF245="内税",2,IF(AF245=0,3))))</f>
        <v>1</v>
      </c>
      <c r="AN245" s="50">
        <f>IF(AM245=1,X245,0)</f>
        <v>0</v>
      </c>
      <c r="AO245" s="50">
        <f>IF(AM245=1,INT(X245*0.1),0)</f>
        <v>0</v>
      </c>
      <c r="AP245" s="50">
        <f>IF(AM245=2,ROUNDUP(X245/1.1,0),0)</f>
        <v>0</v>
      </c>
      <c r="AQ245" s="50">
        <f>IF(AM245=2,X245-AP245,0)</f>
        <v>0</v>
      </c>
      <c r="AR245" s="50">
        <f>IF(AM245=3,X245,0)</f>
        <v>0</v>
      </c>
      <c r="AS245" s="52">
        <v>0</v>
      </c>
      <c r="AT245" s="148">
        <f>IF(AM245&lt;3,10,0)</f>
        <v>10</v>
      </c>
      <c r="AU245" s="149"/>
      <c r="AV245" s="152">
        <f>IF(AM245=1,AN245,IF(AM245=2,AP245,AR245))</f>
        <v>0</v>
      </c>
      <c r="AW245" s="153"/>
      <c r="AX245" s="153"/>
      <c r="AY245" s="153"/>
      <c r="AZ245" s="153"/>
      <c r="BA245" s="153"/>
      <c r="BB245" s="153"/>
      <c r="BC245" s="153"/>
      <c r="BD245" s="154"/>
      <c r="BE245" s="158">
        <f>IF(AM245=1,AO245,IF(AM245=2,AQ245,AS245))</f>
        <v>0</v>
      </c>
      <c r="BF245" s="159"/>
      <c r="BG245" s="162">
        <f>AV245+BE245</f>
        <v>0</v>
      </c>
      <c r="BH245" s="163"/>
      <c r="BI245" s="163"/>
      <c r="BJ245" s="163"/>
      <c r="BK245" s="163"/>
      <c r="BL245" s="163"/>
      <c r="BM245" s="163"/>
      <c r="BN245" s="163"/>
      <c r="BO245" s="163"/>
      <c r="BP245" s="164"/>
      <c r="BQ245" s="49"/>
    </row>
    <row r="246" spans="1:69" ht="13.5" customHeight="1" x14ac:dyDescent="0.15">
      <c r="A246" s="198"/>
      <c r="B246" s="199"/>
      <c r="C246" s="200"/>
      <c r="D246" s="200"/>
      <c r="E246" s="201"/>
      <c r="F246" s="66"/>
      <c r="G246" s="199"/>
      <c r="H246" s="200"/>
      <c r="I246" s="200"/>
      <c r="J246" s="200"/>
      <c r="K246" s="200"/>
      <c r="L246" s="200"/>
      <c r="M246" s="200"/>
      <c r="N246" s="200"/>
      <c r="O246" s="200"/>
      <c r="P246" s="200"/>
      <c r="Q246" s="201"/>
      <c r="R246" s="202"/>
      <c r="S246" s="203"/>
      <c r="T246" s="204"/>
      <c r="U246" s="205"/>
      <c r="V246" s="206"/>
      <c r="W246" s="207"/>
      <c r="X246" s="171"/>
      <c r="Y246" s="172"/>
      <c r="Z246" s="172"/>
      <c r="AA246" s="172"/>
      <c r="AB246" s="172"/>
      <c r="AC246" s="172"/>
      <c r="AD246" s="172"/>
      <c r="AE246" s="172"/>
      <c r="AF246" s="317"/>
      <c r="AG246" s="314"/>
      <c r="AH246" s="314"/>
      <c r="AI246" s="314"/>
      <c r="AJ246" s="314"/>
      <c r="AK246" s="314"/>
      <c r="AL246" s="315"/>
      <c r="AM246" s="50"/>
      <c r="AN246" s="50"/>
      <c r="AO246" s="50"/>
      <c r="AP246" s="50"/>
      <c r="AQ246" s="50"/>
      <c r="AR246" s="50"/>
      <c r="AS246" s="52"/>
      <c r="AT246" s="174"/>
      <c r="AU246" s="175"/>
      <c r="AV246" s="176"/>
      <c r="AW246" s="177"/>
      <c r="AX246" s="177"/>
      <c r="AY246" s="177"/>
      <c r="AZ246" s="177"/>
      <c r="BA246" s="177"/>
      <c r="BB246" s="177"/>
      <c r="BC246" s="177"/>
      <c r="BD246" s="178"/>
      <c r="BE246" s="179"/>
      <c r="BF246" s="180"/>
      <c r="BG246" s="181"/>
      <c r="BH246" s="182"/>
      <c r="BI246" s="182"/>
      <c r="BJ246" s="182"/>
      <c r="BK246" s="182"/>
      <c r="BL246" s="182"/>
      <c r="BM246" s="182"/>
      <c r="BN246" s="182"/>
      <c r="BO246" s="182"/>
      <c r="BP246" s="183"/>
      <c r="BQ246" s="49"/>
    </row>
    <row r="247" spans="1:69" ht="13.5" customHeight="1" x14ac:dyDescent="0.15">
      <c r="A247" s="184"/>
      <c r="B247" s="186"/>
      <c r="C247" s="187"/>
      <c r="D247" s="187"/>
      <c r="E247" s="188"/>
      <c r="F247" s="65"/>
      <c r="G247" s="186"/>
      <c r="H247" s="187"/>
      <c r="I247" s="187"/>
      <c r="J247" s="187"/>
      <c r="K247" s="187"/>
      <c r="L247" s="187"/>
      <c r="M247" s="187"/>
      <c r="N247" s="187"/>
      <c r="O247" s="187"/>
      <c r="P247" s="187"/>
      <c r="Q247" s="188"/>
      <c r="R247" s="192"/>
      <c r="S247" s="193"/>
      <c r="T247" s="196"/>
      <c r="U247" s="136"/>
      <c r="V247" s="137"/>
      <c r="W247" s="138"/>
      <c r="X247" s="142"/>
      <c r="Y247" s="143"/>
      <c r="Z247" s="143"/>
      <c r="AA247" s="143"/>
      <c r="AB247" s="143"/>
      <c r="AC247" s="143"/>
      <c r="AD247" s="143"/>
      <c r="AE247" s="143"/>
      <c r="AF247" s="316">
        <v>10</v>
      </c>
      <c r="AG247" s="311"/>
      <c r="AH247" s="311"/>
      <c r="AI247" s="311"/>
      <c r="AJ247" s="311"/>
      <c r="AK247" s="311"/>
      <c r="AL247" s="312"/>
      <c r="AM247" s="50">
        <f t="shared" ref="AM247" si="113">IF(ISBLANK(AF247),1,IF(AF247=10,1,IF(AF247="内税",2,IF(AF247=0,3))))</f>
        <v>1</v>
      </c>
      <c r="AN247" s="50">
        <f>IF(AM247=1,X247,0)</f>
        <v>0</v>
      </c>
      <c r="AO247" s="50">
        <f>IF(AM247=1,INT(X247*0.1),0)</f>
        <v>0</v>
      </c>
      <c r="AP247" s="50">
        <f>IF(AM247=2,ROUNDUP(X247/1.1,0),0)</f>
        <v>0</v>
      </c>
      <c r="AQ247" s="50">
        <f>IF(AM247=2,X247-AP247,0)</f>
        <v>0</v>
      </c>
      <c r="AR247" s="50">
        <f>IF(AM247=3,X247,0)</f>
        <v>0</v>
      </c>
      <c r="AS247" s="52">
        <v>0</v>
      </c>
      <c r="AT247" s="148">
        <f>IF(AM247&lt;3,10,0)</f>
        <v>10</v>
      </c>
      <c r="AU247" s="149"/>
      <c r="AV247" s="152">
        <f>IF(AM247=1,AN247,IF(AM247=2,AP247,AR247))</f>
        <v>0</v>
      </c>
      <c r="AW247" s="153"/>
      <c r="AX247" s="153"/>
      <c r="AY247" s="153"/>
      <c r="AZ247" s="153"/>
      <c r="BA247" s="153"/>
      <c r="BB247" s="153"/>
      <c r="BC247" s="153"/>
      <c r="BD247" s="154"/>
      <c r="BE247" s="158">
        <f>IF(AM247=1,AO247,IF(AM247=2,AQ247,AS247))</f>
        <v>0</v>
      </c>
      <c r="BF247" s="159"/>
      <c r="BG247" s="162">
        <f>AV247+BE247</f>
        <v>0</v>
      </c>
      <c r="BH247" s="163"/>
      <c r="BI247" s="163"/>
      <c r="BJ247" s="163"/>
      <c r="BK247" s="163"/>
      <c r="BL247" s="163"/>
      <c r="BM247" s="163"/>
      <c r="BN247" s="163"/>
      <c r="BO247" s="163"/>
      <c r="BP247" s="164"/>
      <c r="BQ247" s="49"/>
    </row>
    <row r="248" spans="1:69" ht="13.5" customHeight="1" x14ac:dyDescent="0.15">
      <c r="A248" s="198"/>
      <c r="B248" s="199"/>
      <c r="C248" s="200"/>
      <c r="D248" s="200"/>
      <c r="E248" s="201"/>
      <c r="F248" s="66"/>
      <c r="G248" s="199"/>
      <c r="H248" s="200"/>
      <c r="I248" s="200"/>
      <c r="J248" s="200"/>
      <c r="K248" s="200"/>
      <c r="L248" s="200"/>
      <c r="M248" s="200"/>
      <c r="N248" s="200"/>
      <c r="O248" s="200"/>
      <c r="P248" s="200"/>
      <c r="Q248" s="201"/>
      <c r="R248" s="202"/>
      <c r="S248" s="203"/>
      <c r="T248" s="204"/>
      <c r="U248" s="205"/>
      <c r="V248" s="206"/>
      <c r="W248" s="207"/>
      <c r="X248" s="171"/>
      <c r="Y248" s="172"/>
      <c r="Z248" s="172"/>
      <c r="AA248" s="172"/>
      <c r="AB248" s="172"/>
      <c r="AC248" s="172"/>
      <c r="AD248" s="172"/>
      <c r="AE248" s="172"/>
      <c r="AF248" s="317"/>
      <c r="AG248" s="314"/>
      <c r="AH248" s="314"/>
      <c r="AI248" s="314"/>
      <c r="AJ248" s="314"/>
      <c r="AK248" s="314"/>
      <c r="AL248" s="315"/>
      <c r="AM248" s="50"/>
      <c r="AN248" s="50"/>
      <c r="AO248" s="50"/>
      <c r="AP248" s="50"/>
      <c r="AQ248" s="50"/>
      <c r="AR248" s="50"/>
      <c r="AS248" s="52"/>
      <c r="AT248" s="174"/>
      <c r="AU248" s="175"/>
      <c r="AV248" s="176"/>
      <c r="AW248" s="177"/>
      <c r="AX248" s="177"/>
      <c r="AY248" s="177"/>
      <c r="AZ248" s="177"/>
      <c r="BA248" s="177"/>
      <c r="BB248" s="177"/>
      <c r="BC248" s="177"/>
      <c r="BD248" s="178"/>
      <c r="BE248" s="179"/>
      <c r="BF248" s="180"/>
      <c r="BG248" s="181"/>
      <c r="BH248" s="182"/>
      <c r="BI248" s="182"/>
      <c r="BJ248" s="182"/>
      <c r="BK248" s="182"/>
      <c r="BL248" s="182"/>
      <c r="BM248" s="182"/>
      <c r="BN248" s="182"/>
      <c r="BO248" s="182"/>
      <c r="BP248" s="183"/>
      <c r="BQ248" s="49"/>
    </row>
    <row r="249" spans="1:69" ht="13.5" customHeight="1" x14ac:dyDescent="0.15">
      <c r="A249" s="184"/>
      <c r="B249" s="186"/>
      <c r="C249" s="187"/>
      <c r="D249" s="187"/>
      <c r="E249" s="188"/>
      <c r="F249" s="65"/>
      <c r="G249" s="186"/>
      <c r="H249" s="187"/>
      <c r="I249" s="187"/>
      <c r="J249" s="187"/>
      <c r="K249" s="187"/>
      <c r="L249" s="187"/>
      <c r="M249" s="187"/>
      <c r="N249" s="187"/>
      <c r="O249" s="187"/>
      <c r="P249" s="187"/>
      <c r="Q249" s="188"/>
      <c r="R249" s="192"/>
      <c r="S249" s="193"/>
      <c r="T249" s="196"/>
      <c r="U249" s="136"/>
      <c r="V249" s="137"/>
      <c r="W249" s="138"/>
      <c r="X249" s="142"/>
      <c r="Y249" s="143"/>
      <c r="Z249" s="143"/>
      <c r="AA249" s="143"/>
      <c r="AB249" s="143"/>
      <c r="AC249" s="143"/>
      <c r="AD249" s="143"/>
      <c r="AE249" s="143"/>
      <c r="AF249" s="316">
        <v>10</v>
      </c>
      <c r="AG249" s="311"/>
      <c r="AH249" s="311"/>
      <c r="AI249" s="311"/>
      <c r="AJ249" s="311"/>
      <c r="AK249" s="311"/>
      <c r="AL249" s="312"/>
      <c r="AM249" s="50">
        <f t="shared" ref="AM249" si="114">IF(ISBLANK(AF249),1,IF(AF249=10,1,IF(AF249="内税",2,IF(AF249=0,3))))</f>
        <v>1</v>
      </c>
      <c r="AN249" s="50">
        <f>IF(AM249=1,X249,0)</f>
        <v>0</v>
      </c>
      <c r="AO249" s="50">
        <f>IF(AM249=1,INT(X249*0.1),0)</f>
        <v>0</v>
      </c>
      <c r="AP249" s="50">
        <f>IF(AM249=2,ROUNDUP(X249/1.1,0),0)</f>
        <v>0</v>
      </c>
      <c r="AQ249" s="50">
        <f>IF(AM249=2,X249-AP249,0)</f>
        <v>0</v>
      </c>
      <c r="AR249" s="50">
        <f>IF(AM249=3,X249,0)</f>
        <v>0</v>
      </c>
      <c r="AS249" s="52">
        <v>0</v>
      </c>
      <c r="AT249" s="148">
        <f>IF(AM249&lt;3,10,0)</f>
        <v>10</v>
      </c>
      <c r="AU249" s="149"/>
      <c r="AV249" s="152">
        <f>IF(AM249=1,AN249,IF(AM249=2,AP249,AR249))</f>
        <v>0</v>
      </c>
      <c r="AW249" s="153"/>
      <c r="AX249" s="153"/>
      <c r="AY249" s="153"/>
      <c r="AZ249" s="153"/>
      <c r="BA249" s="153"/>
      <c r="BB249" s="153"/>
      <c r="BC249" s="153"/>
      <c r="BD249" s="154"/>
      <c r="BE249" s="158">
        <f>IF(AM249=1,AO249,IF(AM249=2,AQ249,AS249))</f>
        <v>0</v>
      </c>
      <c r="BF249" s="159"/>
      <c r="BG249" s="162">
        <f>AV249+BE249</f>
        <v>0</v>
      </c>
      <c r="BH249" s="163"/>
      <c r="BI249" s="163"/>
      <c r="BJ249" s="163"/>
      <c r="BK249" s="163"/>
      <c r="BL249" s="163"/>
      <c r="BM249" s="163"/>
      <c r="BN249" s="163"/>
      <c r="BO249" s="163"/>
      <c r="BP249" s="164"/>
      <c r="BQ249" s="49"/>
    </row>
    <row r="250" spans="1:69" ht="13.5" customHeight="1" x14ac:dyDescent="0.15">
      <c r="A250" s="198"/>
      <c r="B250" s="199"/>
      <c r="C250" s="200"/>
      <c r="D250" s="200"/>
      <c r="E250" s="201"/>
      <c r="F250" s="66"/>
      <c r="G250" s="199"/>
      <c r="H250" s="200"/>
      <c r="I250" s="200"/>
      <c r="J250" s="200"/>
      <c r="K250" s="200"/>
      <c r="L250" s="200"/>
      <c r="M250" s="200"/>
      <c r="N250" s="200"/>
      <c r="O250" s="200"/>
      <c r="P250" s="200"/>
      <c r="Q250" s="201"/>
      <c r="R250" s="202"/>
      <c r="S250" s="203"/>
      <c r="T250" s="204"/>
      <c r="U250" s="205"/>
      <c r="V250" s="206"/>
      <c r="W250" s="207"/>
      <c r="X250" s="171"/>
      <c r="Y250" s="172"/>
      <c r="Z250" s="172"/>
      <c r="AA250" s="172"/>
      <c r="AB250" s="172"/>
      <c r="AC250" s="172"/>
      <c r="AD250" s="172"/>
      <c r="AE250" s="172"/>
      <c r="AF250" s="317"/>
      <c r="AG250" s="314"/>
      <c r="AH250" s="314"/>
      <c r="AI250" s="314"/>
      <c r="AJ250" s="314"/>
      <c r="AK250" s="314"/>
      <c r="AL250" s="315"/>
      <c r="AM250" s="50"/>
      <c r="AN250" s="50"/>
      <c r="AO250" s="50"/>
      <c r="AP250" s="50"/>
      <c r="AQ250" s="50"/>
      <c r="AR250" s="50"/>
      <c r="AS250" s="52"/>
      <c r="AT250" s="174"/>
      <c r="AU250" s="175"/>
      <c r="AV250" s="176"/>
      <c r="AW250" s="177"/>
      <c r="AX250" s="177"/>
      <c r="AY250" s="177"/>
      <c r="AZ250" s="177"/>
      <c r="BA250" s="177"/>
      <c r="BB250" s="177"/>
      <c r="BC250" s="177"/>
      <c r="BD250" s="178"/>
      <c r="BE250" s="179"/>
      <c r="BF250" s="180"/>
      <c r="BG250" s="181"/>
      <c r="BH250" s="182"/>
      <c r="BI250" s="182"/>
      <c r="BJ250" s="182"/>
      <c r="BK250" s="182"/>
      <c r="BL250" s="182"/>
      <c r="BM250" s="182"/>
      <c r="BN250" s="182"/>
      <c r="BO250" s="182"/>
      <c r="BP250" s="183"/>
      <c r="BQ250" s="49"/>
    </row>
    <row r="251" spans="1:69" ht="13.5" customHeight="1" x14ac:dyDescent="0.15">
      <c r="A251" s="184"/>
      <c r="B251" s="186"/>
      <c r="C251" s="187"/>
      <c r="D251" s="187"/>
      <c r="E251" s="188"/>
      <c r="F251" s="65"/>
      <c r="G251" s="186"/>
      <c r="H251" s="187"/>
      <c r="I251" s="187"/>
      <c r="J251" s="187"/>
      <c r="K251" s="187"/>
      <c r="L251" s="187"/>
      <c r="M251" s="187"/>
      <c r="N251" s="187"/>
      <c r="O251" s="187"/>
      <c r="P251" s="187"/>
      <c r="Q251" s="188"/>
      <c r="R251" s="192"/>
      <c r="S251" s="193"/>
      <c r="T251" s="196"/>
      <c r="U251" s="136"/>
      <c r="V251" s="137"/>
      <c r="W251" s="138"/>
      <c r="X251" s="142"/>
      <c r="Y251" s="143"/>
      <c r="Z251" s="143"/>
      <c r="AA251" s="143"/>
      <c r="AB251" s="143"/>
      <c r="AC251" s="143"/>
      <c r="AD251" s="143"/>
      <c r="AE251" s="143"/>
      <c r="AF251" s="316">
        <v>10</v>
      </c>
      <c r="AG251" s="311"/>
      <c r="AH251" s="311"/>
      <c r="AI251" s="311"/>
      <c r="AJ251" s="311"/>
      <c r="AK251" s="311"/>
      <c r="AL251" s="312"/>
      <c r="AM251" s="50">
        <f t="shared" ref="AM251" si="115">IF(ISBLANK(AF251),1,IF(AF251=10,1,IF(AF251="内税",2,IF(AF251=0,3))))</f>
        <v>1</v>
      </c>
      <c r="AN251" s="50">
        <f>IF(AM251=1,X251,0)</f>
        <v>0</v>
      </c>
      <c r="AO251" s="50">
        <f>IF(AM251=1,INT(X251*0.1),0)</f>
        <v>0</v>
      </c>
      <c r="AP251" s="50">
        <f>IF(AM251=2,ROUNDUP(X251/1.1,0),0)</f>
        <v>0</v>
      </c>
      <c r="AQ251" s="50">
        <f>IF(AM251=2,X251-AP251,0)</f>
        <v>0</v>
      </c>
      <c r="AR251" s="50">
        <f>IF(AM251=3,X251,0)</f>
        <v>0</v>
      </c>
      <c r="AS251" s="52">
        <v>0</v>
      </c>
      <c r="AT251" s="148">
        <f>IF(AM251&lt;3,10,0)</f>
        <v>10</v>
      </c>
      <c r="AU251" s="149"/>
      <c r="AV251" s="152">
        <f>IF(AM251=1,AN251,IF(AM251=2,AP251,AR251))</f>
        <v>0</v>
      </c>
      <c r="AW251" s="153"/>
      <c r="AX251" s="153"/>
      <c r="AY251" s="153"/>
      <c r="AZ251" s="153"/>
      <c r="BA251" s="153"/>
      <c r="BB251" s="153"/>
      <c r="BC251" s="153"/>
      <c r="BD251" s="154"/>
      <c r="BE251" s="158">
        <f>IF(AM251=1,AO251,IF(AM251=2,AQ251,AS251))</f>
        <v>0</v>
      </c>
      <c r="BF251" s="159"/>
      <c r="BG251" s="162">
        <f>AV251+BE251</f>
        <v>0</v>
      </c>
      <c r="BH251" s="163"/>
      <c r="BI251" s="163"/>
      <c r="BJ251" s="163"/>
      <c r="BK251" s="163"/>
      <c r="BL251" s="163"/>
      <c r="BM251" s="163"/>
      <c r="BN251" s="163"/>
      <c r="BO251" s="163"/>
      <c r="BP251" s="164"/>
      <c r="BQ251" s="49"/>
    </row>
    <row r="252" spans="1:69" ht="13.5" customHeight="1" thickBot="1" x14ac:dyDescent="0.2">
      <c r="A252" s="361"/>
      <c r="B252" s="362"/>
      <c r="C252" s="363"/>
      <c r="D252" s="363"/>
      <c r="E252" s="364"/>
      <c r="F252" s="103"/>
      <c r="G252" s="362"/>
      <c r="H252" s="363"/>
      <c r="I252" s="363"/>
      <c r="J252" s="363"/>
      <c r="K252" s="363"/>
      <c r="L252" s="363"/>
      <c r="M252" s="363"/>
      <c r="N252" s="363"/>
      <c r="O252" s="363"/>
      <c r="P252" s="363"/>
      <c r="Q252" s="364"/>
      <c r="R252" s="365"/>
      <c r="S252" s="366"/>
      <c r="T252" s="367"/>
      <c r="U252" s="368"/>
      <c r="V252" s="369"/>
      <c r="W252" s="370"/>
      <c r="X252" s="145"/>
      <c r="Y252" s="146"/>
      <c r="Z252" s="146"/>
      <c r="AA252" s="146"/>
      <c r="AB252" s="146"/>
      <c r="AC252" s="146"/>
      <c r="AD252" s="146"/>
      <c r="AE252" s="146"/>
      <c r="AF252" s="337"/>
      <c r="AG252" s="338"/>
      <c r="AH252" s="338"/>
      <c r="AI252" s="338"/>
      <c r="AJ252" s="338"/>
      <c r="AK252" s="338"/>
      <c r="AL252" s="339"/>
      <c r="AM252" s="50"/>
      <c r="AN252" s="73"/>
      <c r="AO252" s="73"/>
      <c r="AP252" s="73"/>
      <c r="AQ252" s="73"/>
      <c r="AR252" s="73"/>
      <c r="AS252" s="74"/>
      <c r="AT252" s="150"/>
      <c r="AU252" s="151"/>
      <c r="AV252" s="155"/>
      <c r="AW252" s="156"/>
      <c r="AX252" s="156"/>
      <c r="AY252" s="156"/>
      <c r="AZ252" s="156"/>
      <c r="BA252" s="156"/>
      <c r="BB252" s="156"/>
      <c r="BC252" s="156"/>
      <c r="BD252" s="157"/>
      <c r="BE252" s="160"/>
      <c r="BF252" s="161"/>
      <c r="BG252" s="165"/>
      <c r="BH252" s="166"/>
      <c r="BI252" s="166"/>
      <c r="BJ252" s="166"/>
      <c r="BK252" s="166"/>
      <c r="BL252" s="166"/>
      <c r="BM252" s="166"/>
      <c r="BN252" s="166"/>
      <c r="BO252" s="166"/>
      <c r="BP252" s="167"/>
      <c r="BQ252" s="49"/>
    </row>
    <row r="253" spans="1:69" ht="27" customHeight="1" thickBot="1" x14ac:dyDescent="0.2">
      <c r="A253" s="318" t="s">
        <v>72</v>
      </c>
      <c r="B253" s="319"/>
      <c r="C253" s="319"/>
      <c r="D253" s="319"/>
      <c r="E253" s="319"/>
      <c r="F253" s="319"/>
      <c r="G253" s="319"/>
      <c r="H253" s="319"/>
      <c r="I253" s="319"/>
      <c r="J253" s="319"/>
      <c r="K253" s="319"/>
      <c r="L253" s="319"/>
      <c r="M253" s="319"/>
      <c r="N253" s="319"/>
      <c r="O253" s="319"/>
      <c r="P253" s="319"/>
      <c r="Q253" s="319"/>
      <c r="R253" s="319"/>
      <c r="S253" s="319"/>
      <c r="T253" s="319"/>
      <c r="U253" s="319"/>
      <c r="V253" s="319"/>
      <c r="W253" s="320"/>
      <c r="X253" s="125"/>
      <c r="Y253" s="126"/>
      <c r="Z253" s="126"/>
      <c r="AA253" s="126"/>
      <c r="AB253" s="126"/>
      <c r="AC253" s="126"/>
      <c r="AD253" s="126"/>
      <c r="AE253" s="126"/>
      <c r="AF253" s="322" t="s">
        <v>73</v>
      </c>
      <c r="AG253" s="323"/>
      <c r="AH253" s="323"/>
      <c r="AI253" s="323"/>
      <c r="AJ253" s="323"/>
      <c r="AK253" s="323"/>
      <c r="AL253" s="323"/>
      <c r="AM253" s="323"/>
      <c r="AN253" s="323"/>
      <c r="AO253" s="323"/>
      <c r="AP253" s="323"/>
      <c r="AQ253" s="323"/>
      <c r="AR253" s="323"/>
      <c r="AS253" s="323"/>
      <c r="AT253" s="323"/>
      <c r="AU253" s="324"/>
      <c r="AV253" s="129">
        <f>SUM(AV229:AV252)</f>
        <v>0</v>
      </c>
      <c r="AW253" s="130"/>
      <c r="AX253" s="130"/>
      <c r="AY253" s="130"/>
      <c r="AZ253" s="130"/>
      <c r="BA253" s="130"/>
      <c r="BB253" s="130"/>
      <c r="BC253" s="130"/>
      <c r="BD253" s="131"/>
      <c r="BE253" s="132">
        <f>SUM(BE229:BF251)</f>
        <v>0</v>
      </c>
      <c r="BF253" s="132"/>
      <c r="BG253" s="133">
        <f>SUM(BG229:BP251)</f>
        <v>0</v>
      </c>
      <c r="BH253" s="134"/>
      <c r="BI253" s="134"/>
      <c r="BJ253" s="134"/>
      <c r="BK253" s="134"/>
      <c r="BL253" s="134"/>
      <c r="BM253" s="134"/>
      <c r="BN253" s="134"/>
      <c r="BO253" s="134"/>
      <c r="BP253" s="135"/>
      <c r="BQ253" s="57"/>
    </row>
    <row r="254" spans="1:69" ht="27" customHeight="1" thickBot="1" x14ac:dyDescent="0.2">
      <c r="A254" s="75"/>
      <c r="B254" s="75"/>
      <c r="C254" s="75"/>
      <c r="D254" s="75"/>
      <c r="E254" s="75"/>
      <c r="F254" s="75"/>
      <c r="G254" s="114" t="s">
        <v>67</v>
      </c>
      <c r="H254" s="115"/>
      <c r="I254" s="116"/>
      <c r="J254" s="117" t="s">
        <v>65</v>
      </c>
      <c r="K254" s="117"/>
      <c r="L254" s="117"/>
      <c r="M254" s="117"/>
      <c r="N254" s="117"/>
      <c r="O254" s="117"/>
      <c r="P254" s="118">
        <f>SUM(AN229:AN251)+SUM(AP229:AP251)</f>
        <v>0</v>
      </c>
      <c r="Q254" s="118"/>
      <c r="R254" s="118"/>
      <c r="S254" s="118"/>
      <c r="T254" s="117" t="s">
        <v>66</v>
      </c>
      <c r="U254" s="117"/>
      <c r="V254" s="117"/>
      <c r="W254" s="118">
        <f>SUM(AO229:AO251)+SUM(AQ229:AQ251)</f>
        <v>0</v>
      </c>
      <c r="X254" s="118"/>
      <c r="Y254" s="118"/>
      <c r="Z254" s="118"/>
      <c r="AA254" s="118"/>
      <c r="AB254" s="118"/>
      <c r="AC254" s="118"/>
      <c r="AD254" s="119"/>
      <c r="AE254" s="328" t="s">
        <v>61</v>
      </c>
      <c r="AF254" s="329"/>
      <c r="AG254" s="329"/>
      <c r="AH254" s="329"/>
      <c r="AI254" s="329"/>
      <c r="AJ254" s="329"/>
      <c r="AK254" s="330"/>
      <c r="AL254" s="325" t="s">
        <v>65</v>
      </c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7"/>
      <c r="BA254" s="331">
        <f>SUM(AR229:AR251)</f>
        <v>0</v>
      </c>
      <c r="BB254" s="118"/>
      <c r="BC254" s="118"/>
      <c r="BD254" s="118"/>
      <c r="BE254" s="118"/>
      <c r="BF254" s="168" t="s">
        <v>60</v>
      </c>
      <c r="BG254" s="168"/>
      <c r="BH254" s="168"/>
      <c r="BI254" s="169">
        <f>SUM(AS229:AS251)</f>
        <v>0</v>
      </c>
      <c r="BJ254" s="169"/>
      <c r="BK254" s="169"/>
      <c r="BL254" s="169"/>
      <c r="BM254" s="169"/>
      <c r="BN254" s="169"/>
      <c r="BO254" s="169"/>
      <c r="BP254" s="170"/>
      <c r="BQ254" s="9"/>
    </row>
    <row r="255" spans="1:69" ht="9.75" customHeight="1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</row>
    <row r="256" spans="1:69" ht="30" customHeight="1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104" t="s">
        <v>34</v>
      </c>
      <c r="AB256" s="105"/>
      <c r="AC256" s="105"/>
      <c r="AD256" s="105"/>
      <c r="AE256" s="105"/>
      <c r="AF256" s="105"/>
      <c r="AG256" s="105"/>
      <c r="AH256" s="105"/>
      <c r="AI256" s="106"/>
      <c r="AJ256" s="104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6"/>
      <c r="AV256" s="64"/>
      <c r="AW256" s="58"/>
      <c r="AX256" s="59"/>
      <c r="AY256" s="60"/>
      <c r="AZ256" s="61"/>
      <c r="BA256" s="62"/>
      <c r="BB256" s="60"/>
      <c r="BC256" s="63"/>
      <c r="BD256" s="9"/>
      <c r="BE256" s="9"/>
      <c r="BF256" s="19" t="s">
        <v>22</v>
      </c>
      <c r="BG256" s="20"/>
      <c r="BH256" s="110" t="s">
        <v>23</v>
      </c>
      <c r="BI256" s="111"/>
      <c r="BJ256" s="21"/>
      <c r="BK256" s="21"/>
      <c r="BL256" s="21"/>
      <c r="BM256" s="22"/>
      <c r="BN256" s="110" t="s">
        <v>27</v>
      </c>
      <c r="BO256" s="111"/>
      <c r="BP256" s="112"/>
      <c r="BQ256" s="113"/>
    </row>
    <row r="259" spans="1:69" ht="13.5" customHeight="1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306" t="s">
        <v>38</v>
      </c>
      <c r="S259" s="306"/>
      <c r="T259" s="306"/>
      <c r="U259" s="306"/>
      <c r="V259" s="306"/>
      <c r="W259" s="306"/>
      <c r="X259" s="306"/>
      <c r="Y259" s="306"/>
      <c r="Z259" s="306"/>
      <c r="AA259" s="306"/>
      <c r="AB259" s="306"/>
      <c r="AC259" s="306"/>
      <c r="AD259" s="306"/>
      <c r="AE259" s="306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>
        <f>IF(AM272=1,INT(X272*0.1),IF(AM272=2,X272-AV272,0))</f>
        <v>0</v>
      </c>
      <c r="BC259" s="9"/>
      <c r="BD259" s="9"/>
      <c r="BE259" s="9"/>
      <c r="BF259" s="308" t="s">
        <v>49</v>
      </c>
      <c r="BG259" s="308"/>
      <c r="BH259" s="332">
        <f t="shared" ref="BH259" si="116">$BH$1</f>
        <v>0</v>
      </c>
      <c r="BI259" s="332"/>
      <c r="BJ259" s="332"/>
      <c r="BK259" s="332"/>
      <c r="BL259" s="332"/>
      <c r="BM259" s="332"/>
      <c r="BN259" s="332"/>
      <c r="BO259" s="332"/>
      <c r="BP259" s="332"/>
      <c r="BQ259" s="332"/>
    </row>
    <row r="260" spans="1:69" ht="14.25" customHeight="1" thickBot="1" x14ac:dyDescent="0.2">
      <c r="A260" s="286" t="s">
        <v>0</v>
      </c>
      <c r="B260" s="286"/>
      <c r="C260" s="10"/>
      <c r="D260" s="288" t="s">
        <v>30</v>
      </c>
      <c r="E260" s="288"/>
      <c r="F260" s="288"/>
      <c r="G260" s="290" t="s">
        <v>1</v>
      </c>
      <c r="H260" s="9"/>
      <c r="I260" s="9"/>
      <c r="J260" s="9"/>
      <c r="K260" s="9"/>
      <c r="L260" s="9"/>
      <c r="M260" s="9"/>
      <c r="N260" s="9"/>
      <c r="O260" s="9"/>
      <c r="P260" s="9"/>
      <c r="Q260" s="11"/>
      <c r="R260" s="307"/>
      <c r="S260" s="307"/>
      <c r="T260" s="307"/>
      <c r="U260" s="307"/>
      <c r="V260" s="307"/>
      <c r="W260" s="307"/>
      <c r="X260" s="307"/>
      <c r="Y260" s="307"/>
      <c r="Z260" s="307"/>
      <c r="AA260" s="307"/>
      <c r="AB260" s="307"/>
      <c r="AC260" s="307"/>
      <c r="AD260" s="307"/>
      <c r="AE260" s="307"/>
      <c r="AF260" s="12"/>
      <c r="AG260" s="12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333">
        <f t="shared" ref="AX260" si="117">$AX$2</f>
        <v>0</v>
      </c>
      <c r="AY260" s="333"/>
      <c r="AZ260" s="333"/>
      <c r="BA260" s="333"/>
      <c r="BB260" s="333"/>
      <c r="BC260" s="333"/>
      <c r="BD260" s="333"/>
      <c r="BE260" s="333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</row>
    <row r="261" spans="1:69" ht="14.25" customHeight="1" thickTop="1" x14ac:dyDescent="0.15">
      <c r="A261" s="287"/>
      <c r="B261" s="287"/>
      <c r="C261" s="13"/>
      <c r="D261" s="289"/>
      <c r="E261" s="289"/>
      <c r="F261" s="289"/>
      <c r="G261" s="291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247" t="s">
        <v>31</v>
      </c>
      <c r="AT261" s="247"/>
      <c r="AU261" s="247"/>
      <c r="AV261" s="247"/>
      <c r="AW261" s="247"/>
      <c r="AX261" s="334">
        <f>$AX$3</f>
        <v>0</v>
      </c>
      <c r="AY261" s="335"/>
      <c r="AZ261" s="335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5"/>
      <c r="BM261" s="335"/>
      <c r="BN261" s="335"/>
      <c r="BO261" s="335"/>
      <c r="BP261" s="336"/>
      <c r="BQ261" s="9"/>
    </row>
    <row r="262" spans="1:69" ht="12.75" customHeight="1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340">
        <f t="shared" ref="U262" si="118">$U$4</f>
        <v>0</v>
      </c>
      <c r="V262" s="341"/>
      <c r="W262" s="342"/>
      <c r="X262" s="260" t="s">
        <v>16</v>
      </c>
      <c r="Y262" s="260"/>
      <c r="Z262" s="260"/>
      <c r="AA262" s="260"/>
      <c r="AB262" s="260"/>
      <c r="AC262" s="260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247" t="s">
        <v>32</v>
      </c>
      <c r="AT262" s="247"/>
      <c r="AU262" s="247"/>
      <c r="AV262" s="247"/>
      <c r="AW262" s="248"/>
      <c r="AX262" s="346">
        <f>$AX$4</f>
        <v>0</v>
      </c>
      <c r="AY262" s="347"/>
      <c r="AZ262" s="347"/>
      <c r="BA262" s="347"/>
      <c r="BB262" s="347"/>
      <c r="BC262" s="347"/>
      <c r="BD262" s="347"/>
      <c r="BE262" s="347"/>
      <c r="BF262" s="347"/>
      <c r="BG262" s="347"/>
      <c r="BH262" s="347"/>
      <c r="BI262" s="347"/>
      <c r="BJ262" s="347"/>
      <c r="BK262" s="347"/>
      <c r="BL262" s="347"/>
      <c r="BM262" s="347"/>
      <c r="BN262" s="347"/>
      <c r="BO262" s="347"/>
      <c r="BP262" s="348"/>
      <c r="BQ262" s="25" t="s">
        <v>26</v>
      </c>
    </row>
    <row r="263" spans="1:69" ht="9.75" customHeight="1" thickBo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4"/>
      <c r="S263" s="14"/>
      <c r="T263" s="14"/>
      <c r="U263" s="343"/>
      <c r="V263" s="344"/>
      <c r="W263" s="345"/>
      <c r="X263" s="302"/>
      <c r="Y263" s="302"/>
      <c r="Z263" s="302"/>
      <c r="AA263" s="302"/>
      <c r="AB263" s="302"/>
      <c r="AC263" s="302"/>
      <c r="AD263" s="14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247" t="s">
        <v>33</v>
      </c>
      <c r="AT263" s="247"/>
      <c r="AU263" s="247"/>
      <c r="AV263" s="247"/>
      <c r="AW263" s="247"/>
      <c r="AX263" s="349">
        <f>$AX$5</f>
        <v>0</v>
      </c>
      <c r="AY263" s="350"/>
      <c r="AZ263" s="350"/>
      <c r="BA263" s="350"/>
      <c r="BB263" s="350"/>
      <c r="BC263" s="350"/>
      <c r="BD263" s="350"/>
      <c r="BE263" s="350"/>
      <c r="BF263" s="350"/>
      <c r="BG263" s="350"/>
      <c r="BH263" s="350"/>
      <c r="BI263" s="350"/>
      <c r="BJ263" s="350"/>
      <c r="BK263" s="350"/>
      <c r="BL263" s="350"/>
      <c r="BM263" s="350"/>
      <c r="BN263" s="350"/>
      <c r="BO263" s="350"/>
      <c r="BP263" s="351"/>
      <c r="BQ263" s="25"/>
    </row>
    <row r="264" spans="1:69" ht="9.75" customHeight="1" x14ac:dyDescent="0.15">
      <c r="A264" s="273" t="s">
        <v>29</v>
      </c>
      <c r="B264" s="280" t="str">
        <f>IF(B272&lt;&gt;"",B221+1,"")</f>
        <v/>
      </c>
      <c r="C264" s="282" t="s">
        <v>74</v>
      </c>
      <c r="D264" s="284">
        <f t="shared" ref="D264" si="119">$D$6</f>
        <v>1</v>
      </c>
      <c r="E264" s="274" t="s">
        <v>2</v>
      </c>
      <c r="F264" s="275" t="s">
        <v>3</v>
      </c>
      <c r="G264" s="276"/>
      <c r="H264" s="266"/>
      <c r="I264" s="279"/>
      <c r="J264" s="264"/>
      <c r="K264" s="266"/>
      <c r="L264" s="268"/>
      <c r="M264" s="270"/>
      <c r="N264" s="266"/>
      <c r="O264" s="271" t="s">
        <v>4</v>
      </c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247" t="s">
        <v>39</v>
      </c>
      <c r="AT264" s="247"/>
      <c r="AU264" s="247"/>
      <c r="AV264" s="247"/>
      <c r="AW264" s="248"/>
      <c r="AX264" s="349">
        <f>$AX$6</f>
        <v>0</v>
      </c>
      <c r="AY264" s="350"/>
      <c r="AZ264" s="350"/>
      <c r="BA264" s="350"/>
      <c r="BB264" s="350"/>
      <c r="BC264" s="350"/>
      <c r="BD264" s="350"/>
      <c r="BE264" s="350"/>
      <c r="BF264" s="350"/>
      <c r="BG264" s="350"/>
      <c r="BH264" s="350"/>
      <c r="BI264" s="350"/>
      <c r="BJ264" s="350"/>
      <c r="BK264" s="350"/>
      <c r="BL264" s="350"/>
      <c r="BM264" s="350"/>
      <c r="BN264" s="350"/>
      <c r="BO264" s="350"/>
      <c r="BP264" s="351"/>
      <c r="BQ264" s="9"/>
    </row>
    <row r="265" spans="1:69" ht="11.25" customHeight="1" thickBot="1" x14ac:dyDescent="0.2">
      <c r="A265" s="273"/>
      <c r="B265" s="281"/>
      <c r="C265" s="283"/>
      <c r="D265" s="285"/>
      <c r="E265" s="274"/>
      <c r="F265" s="277"/>
      <c r="G265" s="278"/>
      <c r="H265" s="267"/>
      <c r="I265" s="112"/>
      <c r="J265" s="265"/>
      <c r="K265" s="267"/>
      <c r="L265" s="269"/>
      <c r="M265" s="113"/>
      <c r="N265" s="267"/>
      <c r="O265" s="272"/>
      <c r="P265" s="15"/>
      <c r="Q265" s="9"/>
      <c r="R265" s="252" t="s">
        <v>40</v>
      </c>
      <c r="S265" s="352">
        <f t="shared" ref="S265" si="120">$S$7</f>
        <v>0</v>
      </c>
      <c r="T265" s="353"/>
      <c r="U265" s="257" t="s">
        <v>12</v>
      </c>
      <c r="V265" s="356">
        <f t="shared" ref="V265" si="121">$V$7</f>
        <v>0</v>
      </c>
      <c r="W265" s="260" t="s">
        <v>15</v>
      </c>
      <c r="X265" s="260"/>
      <c r="Y265" s="352">
        <f t="shared" ref="Y265" si="122">$Y$7</f>
        <v>0</v>
      </c>
      <c r="Z265" s="359"/>
      <c r="AA265" s="353"/>
      <c r="AB265" s="260" t="s">
        <v>17</v>
      </c>
      <c r="AC265" s="260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16" t="s">
        <v>5</v>
      </c>
      <c r="AV265" s="16"/>
      <c r="AW265" s="16"/>
      <c r="AX265" s="16"/>
      <c r="AY265" s="16"/>
      <c r="AZ265" s="16"/>
      <c r="BA265" s="16"/>
      <c r="BB265" s="16"/>
      <c r="BC265" s="16"/>
      <c r="BD265" s="16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</row>
    <row r="266" spans="1:69" ht="6.75" customHeight="1" x14ac:dyDescent="0.15">
      <c r="A266" s="9"/>
      <c r="B266" s="9"/>
      <c r="C266" s="9"/>
      <c r="D266" s="9"/>
      <c r="E266" s="9"/>
      <c r="F266" s="226" t="s">
        <v>7</v>
      </c>
      <c r="G266" s="227"/>
      <c r="H266" s="232">
        <f t="shared" ref="H266" si="123">$H$8</f>
        <v>0</v>
      </c>
      <c r="I266" s="232"/>
      <c r="J266" s="232"/>
      <c r="K266" s="232"/>
      <c r="L266" s="232"/>
      <c r="M266" s="232"/>
      <c r="N266" s="232"/>
      <c r="O266" s="233"/>
      <c r="P266" s="15"/>
      <c r="Q266" s="9"/>
      <c r="R266" s="252"/>
      <c r="S266" s="354"/>
      <c r="T266" s="355"/>
      <c r="U266" s="257"/>
      <c r="V266" s="357"/>
      <c r="W266" s="260"/>
      <c r="X266" s="260"/>
      <c r="Y266" s="354"/>
      <c r="Z266" s="360"/>
      <c r="AA266" s="355"/>
      <c r="AB266" s="260"/>
      <c r="AC266" s="260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238"/>
      <c r="AV266" s="239"/>
      <c r="AW266" s="239"/>
      <c r="AX266" s="239"/>
      <c r="AY266" s="239"/>
      <c r="AZ266" s="239"/>
      <c r="BA266" s="239"/>
      <c r="BB266" s="244"/>
      <c r="BC266" s="263" t="s">
        <v>21</v>
      </c>
      <c r="BD266" s="263"/>
      <c r="BE266" s="263"/>
      <c r="BF266" s="358">
        <f t="shared" ref="BF266" si="124">$BF$8</f>
        <v>0</v>
      </c>
      <c r="BG266" s="358"/>
      <c r="BH266" s="358"/>
      <c r="BI266" s="358"/>
      <c r="BJ266" s="358"/>
      <c r="BK266" s="358"/>
      <c r="BL266" s="358"/>
      <c r="BM266" s="358"/>
      <c r="BN266" s="358"/>
      <c r="BO266" s="358"/>
      <c r="BP266" s="358"/>
      <c r="BQ266" s="9"/>
    </row>
    <row r="267" spans="1:69" ht="4.5" customHeight="1" x14ac:dyDescent="0.15">
      <c r="A267" s="220" t="s">
        <v>6</v>
      </c>
      <c r="B267" s="220"/>
      <c r="C267" s="220"/>
      <c r="D267" s="220"/>
      <c r="E267" s="220"/>
      <c r="F267" s="228"/>
      <c r="G267" s="229"/>
      <c r="H267" s="234"/>
      <c r="I267" s="234"/>
      <c r="J267" s="234"/>
      <c r="K267" s="234"/>
      <c r="L267" s="234"/>
      <c r="M267" s="234"/>
      <c r="N267" s="234"/>
      <c r="O267" s="235"/>
      <c r="P267" s="15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240"/>
      <c r="AV267" s="241"/>
      <c r="AW267" s="241"/>
      <c r="AX267" s="241"/>
      <c r="AY267" s="241"/>
      <c r="AZ267" s="241"/>
      <c r="BA267" s="241"/>
      <c r="BB267" s="245"/>
      <c r="BC267" s="263"/>
      <c r="BD267" s="263"/>
      <c r="BE267" s="263"/>
      <c r="BF267" s="358"/>
      <c r="BG267" s="358"/>
      <c r="BH267" s="358"/>
      <c r="BI267" s="358"/>
      <c r="BJ267" s="358"/>
      <c r="BK267" s="358"/>
      <c r="BL267" s="358"/>
      <c r="BM267" s="358"/>
      <c r="BN267" s="358"/>
      <c r="BO267" s="358"/>
      <c r="BP267" s="358"/>
      <c r="BQ267" s="9"/>
    </row>
    <row r="268" spans="1:69" ht="9.75" customHeight="1" thickBot="1" x14ac:dyDescent="0.2">
      <c r="A268" s="220"/>
      <c r="B268" s="220"/>
      <c r="C268" s="220"/>
      <c r="D268" s="220"/>
      <c r="E268" s="220"/>
      <c r="F268" s="230"/>
      <c r="G268" s="231"/>
      <c r="H268" s="236"/>
      <c r="I268" s="236"/>
      <c r="J268" s="236"/>
      <c r="K268" s="236"/>
      <c r="L268" s="236"/>
      <c r="M268" s="236"/>
      <c r="N268" s="236"/>
      <c r="O268" s="237"/>
      <c r="P268" s="15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242"/>
      <c r="AV268" s="243"/>
      <c r="AW268" s="243"/>
      <c r="AX268" s="243"/>
      <c r="AY268" s="243"/>
      <c r="AZ268" s="243"/>
      <c r="BA268" s="243"/>
      <c r="BB268" s="246"/>
      <c r="BC268" s="53"/>
      <c r="BD268" s="53"/>
      <c r="BE268" s="53"/>
      <c r="BF268" s="358">
        <f t="shared" ref="BF268" si="125">$BF$10</f>
        <v>0</v>
      </c>
      <c r="BG268" s="358"/>
      <c r="BH268" s="358"/>
      <c r="BI268" s="358"/>
      <c r="BJ268" s="358"/>
      <c r="BK268" s="358"/>
      <c r="BL268" s="358"/>
      <c r="BM268" s="358"/>
      <c r="BN268" s="358"/>
      <c r="BO268" s="358"/>
      <c r="BP268" s="358"/>
      <c r="BQ268" s="9"/>
    </row>
    <row r="269" spans="1:69" ht="7.5" customHeight="1" thickBo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</row>
    <row r="270" spans="1:69" x14ac:dyDescent="0.15">
      <c r="A270" s="222" t="s">
        <v>8</v>
      </c>
      <c r="B270" s="210" t="s">
        <v>35</v>
      </c>
      <c r="C270" s="211"/>
      <c r="D270" s="211"/>
      <c r="E270" s="217"/>
      <c r="F270" s="17" t="s">
        <v>36</v>
      </c>
      <c r="G270" s="210" t="s">
        <v>9</v>
      </c>
      <c r="H270" s="211"/>
      <c r="I270" s="211"/>
      <c r="J270" s="211"/>
      <c r="K270" s="211"/>
      <c r="L270" s="211"/>
      <c r="M270" s="211"/>
      <c r="N270" s="211"/>
      <c r="O270" s="211"/>
      <c r="P270" s="211"/>
      <c r="Q270" s="217"/>
      <c r="R270" s="210" t="s">
        <v>10</v>
      </c>
      <c r="S270" s="217"/>
      <c r="T270" s="224" t="s">
        <v>11</v>
      </c>
      <c r="U270" s="210" t="s">
        <v>13</v>
      </c>
      <c r="V270" s="211"/>
      <c r="W270" s="217"/>
      <c r="X270" s="210" t="s">
        <v>14</v>
      </c>
      <c r="Y270" s="211"/>
      <c r="Z270" s="211"/>
      <c r="AA270" s="211"/>
      <c r="AB270" s="211"/>
      <c r="AC270" s="211"/>
      <c r="AD270" s="211"/>
      <c r="AE270" s="211"/>
      <c r="AF270" s="210" t="s">
        <v>50</v>
      </c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2"/>
      <c r="AV270" s="216" t="s">
        <v>57</v>
      </c>
      <c r="AW270" s="211"/>
      <c r="AX270" s="211"/>
      <c r="AY270" s="211"/>
      <c r="AZ270" s="211"/>
      <c r="BA270" s="211"/>
      <c r="BB270" s="211"/>
      <c r="BC270" s="211"/>
      <c r="BD270" s="217"/>
      <c r="BE270" s="210" t="s">
        <v>58</v>
      </c>
      <c r="BF270" s="217"/>
      <c r="BG270" s="210" t="s">
        <v>59</v>
      </c>
      <c r="BH270" s="211"/>
      <c r="BI270" s="211"/>
      <c r="BJ270" s="211"/>
      <c r="BK270" s="211"/>
      <c r="BL270" s="211"/>
      <c r="BM270" s="211"/>
      <c r="BN270" s="211"/>
      <c r="BO270" s="211"/>
      <c r="BP270" s="212"/>
      <c r="BQ270" s="26"/>
    </row>
    <row r="271" spans="1:69" x14ac:dyDescent="0.15">
      <c r="A271" s="223"/>
      <c r="B271" s="213"/>
      <c r="C271" s="214"/>
      <c r="D271" s="214"/>
      <c r="E271" s="219"/>
      <c r="F271" s="18" t="s">
        <v>37</v>
      </c>
      <c r="G271" s="213"/>
      <c r="H271" s="214"/>
      <c r="I271" s="214"/>
      <c r="J271" s="214"/>
      <c r="K271" s="214"/>
      <c r="L271" s="214"/>
      <c r="M271" s="214"/>
      <c r="N271" s="214"/>
      <c r="O271" s="214"/>
      <c r="P271" s="214"/>
      <c r="Q271" s="219"/>
      <c r="R271" s="213"/>
      <c r="S271" s="219"/>
      <c r="T271" s="225"/>
      <c r="U271" s="213"/>
      <c r="V271" s="214"/>
      <c r="W271" s="219"/>
      <c r="X271" s="213"/>
      <c r="Y271" s="214"/>
      <c r="Z271" s="214"/>
      <c r="AA271" s="214"/>
      <c r="AB271" s="214"/>
      <c r="AC271" s="214"/>
      <c r="AD271" s="214"/>
      <c r="AE271" s="214"/>
      <c r="AF271" s="213"/>
      <c r="AG271" s="214"/>
      <c r="AH271" s="214"/>
      <c r="AI271" s="214"/>
      <c r="AJ271" s="214"/>
      <c r="AK271" s="214"/>
      <c r="AL271" s="214"/>
      <c r="AM271" s="214"/>
      <c r="AN271" s="214"/>
      <c r="AO271" s="214"/>
      <c r="AP271" s="214"/>
      <c r="AQ271" s="214"/>
      <c r="AR271" s="214"/>
      <c r="AS271" s="214"/>
      <c r="AT271" s="214"/>
      <c r="AU271" s="215"/>
      <c r="AV271" s="218"/>
      <c r="AW271" s="214"/>
      <c r="AX271" s="214"/>
      <c r="AY271" s="214"/>
      <c r="AZ271" s="214"/>
      <c r="BA271" s="214"/>
      <c r="BB271" s="214"/>
      <c r="BC271" s="214"/>
      <c r="BD271" s="219"/>
      <c r="BE271" s="213"/>
      <c r="BF271" s="219"/>
      <c r="BG271" s="213"/>
      <c r="BH271" s="214"/>
      <c r="BI271" s="214"/>
      <c r="BJ271" s="214"/>
      <c r="BK271" s="214"/>
      <c r="BL271" s="214"/>
      <c r="BM271" s="214"/>
      <c r="BN271" s="214"/>
      <c r="BO271" s="214"/>
      <c r="BP271" s="215"/>
      <c r="BQ271" s="26"/>
    </row>
    <row r="272" spans="1:69" ht="13.5" customHeight="1" x14ac:dyDescent="0.15">
      <c r="A272" s="184"/>
      <c r="B272" s="186"/>
      <c r="C272" s="187"/>
      <c r="D272" s="187"/>
      <c r="E272" s="188"/>
      <c r="F272" s="65"/>
      <c r="G272" s="186"/>
      <c r="H272" s="187"/>
      <c r="I272" s="187"/>
      <c r="J272" s="187"/>
      <c r="K272" s="187"/>
      <c r="L272" s="187"/>
      <c r="M272" s="187"/>
      <c r="N272" s="187"/>
      <c r="O272" s="187"/>
      <c r="P272" s="187"/>
      <c r="Q272" s="188"/>
      <c r="R272" s="192"/>
      <c r="S272" s="193"/>
      <c r="T272" s="196"/>
      <c r="U272" s="136"/>
      <c r="V272" s="137"/>
      <c r="W272" s="138"/>
      <c r="X272" s="142"/>
      <c r="Y272" s="143"/>
      <c r="Z272" s="143"/>
      <c r="AA272" s="143"/>
      <c r="AB272" s="143"/>
      <c r="AC272" s="143"/>
      <c r="AD272" s="143"/>
      <c r="AE272" s="143"/>
      <c r="AF272" s="316">
        <v>10</v>
      </c>
      <c r="AG272" s="311"/>
      <c r="AH272" s="311"/>
      <c r="AI272" s="311"/>
      <c r="AJ272" s="311"/>
      <c r="AK272" s="311"/>
      <c r="AL272" s="312"/>
      <c r="AM272" s="50">
        <f>IF(ISBLANK(AF272),1,IF(AF272=10,1,IF(AF272="内税",2,IF(AF272=0,3))))</f>
        <v>1</v>
      </c>
      <c r="AN272" s="50">
        <f>IF(AM272=1,X272,0)</f>
        <v>0</v>
      </c>
      <c r="AO272" s="50">
        <f>IF(AM272=1,INT(X272*0.1),0)</f>
        <v>0</v>
      </c>
      <c r="AP272" s="50">
        <f>IF(AM272=2,ROUNDUP(X272/1.1,0),0)</f>
        <v>0</v>
      </c>
      <c r="AQ272" s="50">
        <f>IF(AM272=2,X272-AP272,0)</f>
        <v>0</v>
      </c>
      <c r="AR272" s="50">
        <f>IF(AM272=3,X272,0)</f>
        <v>0</v>
      </c>
      <c r="AS272" s="52">
        <v>0</v>
      </c>
      <c r="AT272" s="148">
        <f>IF(AM272&lt;3,10,0)</f>
        <v>10</v>
      </c>
      <c r="AU272" s="149"/>
      <c r="AV272" s="152">
        <f>IF(AM272=1,AN272,IF(AM272=2,AP272,AR272))</f>
        <v>0</v>
      </c>
      <c r="AW272" s="153"/>
      <c r="AX272" s="153"/>
      <c r="AY272" s="153"/>
      <c r="AZ272" s="153"/>
      <c r="BA272" s="153"/>
      <c r="BB272" s="153"/>
      <c r="BC272" s="153"/>
      <c r="BD272" s="154"/>
      <c r="BE272" s="158">
        <f>IF(AM272=1,AO272,IF(AM272=2,AQ272,AS272))</f>
        <v>0</v>
      </c>
      <c r="BF272" s="159"/>
      <c r="BG272" s="162">
        <f>AV272+BE272</f>
        <v>0</v>
      </c>
      <c r="BH272" s="163"/>
      <c r="BI272" s="163"/>
      <c r="BJ272" s="163"/>
      <c r="BK272" s="163"/>
      <c r="BL272" s="163"/>
      <c r="BM272" s="163"/>
      <c r="BN272" s="163"/>
      <c r="BO272" s="163"/>
      <c r="BP272" s="164"/>
      <c r="BQ272" s="49"/>
    </row>
    <row r="273" spans="1:69" ht="13.5" customHeight="1" x14ac:dyDescent="0.15">
      <c r="A273" s="198"/>
      <c r="B273" s="199"/>
      <c r="C273" s="200"/>
      <c r="D273" s="200"/>
      <c r="E273" s="201"/>
      <c r="F273" s="66"/>
      <c r="G273" s="199"/>
      <c r="H273" s="200"/>
      <c r="I273" s="200"/>
      <c r="J273" s="200"/>
      <c r="K273" s="200"/>
      <c r="L273" s="200"/>
      <c r="M273" s="200"/>
      <c r="N273" s="200"/>
      <c r="O273" s="200"/>
      <c r="P273" s="200"/>
      <c r="Q273" s="201"/>
      <c r="R273" s="202"/>
      <c r="S273" s="203"/>
      <c r="T273" s="204"/>
      <c r="U273" s="205"/>
      <c r="V273" s="206"/>
      <c r="W273" s="207"/>
      <c r="X273" s="171"/>
      <c r="Y273" s="172"/>
      <c r="Z273" s="172"/>
      <c r="AA273" s="172"/>
      <c r="AB273" s="172"/>
      <c r="AC273" s="172"/>
      <c r="AD273" s="172"/>
      <c r="AE273" s="172"/>
      <c r="AF273" s="317"/>
      <c r="AG273" s="314"/>
      <c r="AH273" s="314"/>
      <c r="AI273" s="314"/>
      <c r="AJ273" s="314"/>
      <c r="AK273" s="314"/>
      <c r="AL273" s="315"/>
      <c r="AM273" s="50"/>
      <c r="AN273" s="50"/>
      <c r="AO273" s="50"/>
      <c r="AP273" s="50"/>
      <c r="AQ273" s="50"/>
      <c r="AR273" s="50"/>
      <c r="AS273" s="52"/>
      <c r="AT273" s="174"/>
      <c r="AU273" s="175"/>
      <c r="AV273" s="176"/>
      <c r="AW273" s="177"/>
      <c r="AX273" s="177"/>
      <c r="AY273" s="177"/>
      <c r="AZ273" s="177"/>
      <c r="BA273" s="177"/>
      <c r="BB273" s="177"/>
      <c r="BC273" s="177"/>
      <c r="BD273" s="178"/>
      <c r="BE273" s="179"/>
      <c r="BF273" s="180"/>
      <c r="BG273" s="181"/>
      <c r="BH273" s="182"/>
      <c r="BI273" s="182"/>
      <c r="BJ273" s="182"/>
      <c r="BK273" s="182"/>
      <c r="BL273" s="182"/>
      <c r="BM273" s="182"/>
      <c r="BN273" s="182"/>
      <c r="BO273" s="182"/>
      <c r="BP273" s="183"/>
      <c r="BQ273" s="49"/>
    </row>
    <row r="274" spans="1:69" ht="13.5" customHeight="1" x14ac:dyDescent="0.15">
      <c r="A274" s="184"/>
      <c r="B274" s="186"/>
      <c r="C274" s="187"/>
      <c r="D274" s="187"/>
      <c r="E274" s="188"/>
      <c r="F274" s="65"/>
      <c r="G274" s="186"/>
      <c r="H274" s="187"/>
      <c r="I274" s="187"/>
      <c r="J274" s="187"/>
      <c r="K274" s="187"/>
      <c r="L274" s="187"/>
      <c r="M274" s="187"/>
      <c r="N274" s="187"/>
      <c r="O274" s="187"/>
      <c r="P274" s="187"/>
      <c r="Q274" s="188"/>
      <c r="R274" s="192"/>
      <c r="S274" s="193"/>
      <c r="T274" s="196"/>
      <c r="U274" s="136"/>
      <c r="V274" s="137"/>
      <c r="W274" s="138"/>
      <c r="X274" s="142"/>
      <c r="Y274" s="143"/>
      <c r="Z274" s="143"/>
      <c r="AA274" s="143"/>
      <c r="AB274" s="143"/>
      <c r="AC274" s="143"/>
      <c r="AD274" s="143"/>
      <c r="AE274" s="143"/>
      <c r="AF274" s="316">
        <v>10</v>
      </c>
      <c r="AG274" s="311"/>
      <c r="AH274" s="311"/>
      <c r="AI274" s="311"/>
      <c r="AJ274" s="311"/>
      <c r="AK274" s="311"/>
      <c r="AL274" s="312"/>
      <c r="AM274" s="50">
        <f t="shared" ref="AM274" si="126">IF(ISBLANK(AF274),1,IF(AF274=10,1,IF(AF274="内税",2,IF(AF274=0,3))))</f>
        <v>1</v>
      </c>
      <c r="AN274" s="50">
        <f>IF(AM274=1,X274,0)</f>
        <v>0</v>
      </c>
      <c r="AO274" s="50">
        <f>IF(AM274=1,INT(X274*0.1),0)</f>
        <v>0</v>
      </c>
      <c r="AP274" s="50">
        <f>IF(AM274=2,ROUNDUP(X274/1.1,0),0)</f>
        <v>0</v>
      </c>
      <c r="AQ274" s="50">
        <f>IF(AM274=2,X274-AP274,0)</f>
        <v>0</v>
      </c>
      <c r="AR274" s="50">
        <f>IF(AM274=3,X274,0)</f>
        <v>0</v>
      </c>
      <c r="AS274" s="52">
        <v>0</v>
      </c>
      <c r="AT274" s="148">
        <f>IF(AM274&lt;3,10,0)</f>
        <v>10</v>
      </c>
      <c r="AU274" s="149"/>
      <c r="AV274" s="152">
        <f>IF(AM274=1,AN274,IF(AM274=2,AP274,AR274))</f>
        <v>0</v>
      </c>
      <c r="AW274" s="153"/>
      <c r="AX274" s="153"/>
      <c r="AY274" s="153"/>
      <c r="AZ274" s="153"/>
      <c r="BA274" s="153"/>
      <c r="BB274" s="153"/>
      <c r="BC274" s="153"/>
      <c r="BD274" s="154"/>
      <c r="BE274" s="158">
        <f>IF(AM274=1,AO274,IF(AM274=2,AQ274,AS274))</f>
        <v>0</v>
      </c>
      <c r="BF274" s="159"/>
      <c r="BG274" s="162">
        <f>AV274+BE274</f>
        <v>0</v>
      </c>
      <c r="BH274" s="163"/>
      <c r="BI274" s="163"/>
      <c r="BJ274" s="163"/>
      <c r="BK274" s="163"/>
      <c r="BL274" s="163"/>
      <c r="BM274" s="163"/>
      <c r="BN274" s="163"/>
      <c r="BO274" s="163"/>
      <c r="BP274" s="164"/>
      <c r="BQ274" s="49"/>
    </row>
    <row r="275" spans="1:69" ht="13.5" customHeight="1" x14ac:dyDescent="0.15">
      <c r="A275" s="198"/>
      <c r="B275" s="199"/>
      <c r="C275" s="200"/>
      <c r="D275" s="200"/>
      <c r="E275" s="201"/>
      <c r="F275" s="66"/>
      <c r="G275" s="199"/>
      <c r="H275" s="200"/>
      <c r="I275" s="200"/>
      <c r="J275" s="200"/>
      <c r="K275" s="200"/>
      <c r="L275" s="200"/>
      <c r="M275" s="200"/>
      <c r="N275" s="200"/>
      <c r="O275" s="200"/>
      <c r="P275" s="200"/>
      <c r="Q275" s="201"/>
      <c r="R275" s="202"/>
      <c r="S275" s="203"/>
      <c r="T275" s="204"/>
      <c r="U275" s="205"/>
      <c r="V275" s="206"/>
      <c r="W275" s="207"/>
      <c r="X275" s="171"/>
      <c r="Y275" s="172"/>
      <c r="Z275" s="172"/>
      <c r="AA275" s="172"/>
      <c r="AB275" s="172"/>
      <c r="AC275" s="172"/>
      <c r="AD275" s="172"/>
      <c r="AE275" s="172"/>
      <c r="AF275" s="317"/>
      <c r="AG275" s="314"/>
      <c r="AH275" s="314"/>
      <c r="AI275" s="314"/>
      <c r="AJ275" s="314"/>
      <c r="AK275" s="314"/>
      <c r="AL275" s="315"/>
      <c r="AM275" s="50"/>
      <c r="AN275" s="50"/>
      <c r="AO275" s="50"/>
      <c r="AP275" s="50"/>
      <c r="AQ275" s="50"/>
      <c r="AR275" s="50"/>
      <c r="AS275" s="52"/>
      <c r="AT275" s="174"/>
      <c r="AU275" s="175"/>
      <c r="AV275" s="176"/>
      <c r="AW275" s="177"/>
      <c r="AX275" s="177"/>
      <c r="AY275" s="177"/>
      <c r="AZ275" s="177"/>
      <c r="BA275" s="177"/>
      <c r="BB275" s="177"/>
      <c r="BC275" s="177"/>
      <c r="BD275" s="178"/>
      <c r="BE275" s="179"/>
      <c r="BF275" s="180"/>
      <c r="BG275" s="181"/>
      <c r="BH275" s="182"/>
      <c r="BI275" s="182"/>
      <c r="BJ275" s="182"/>
      <c r="BK275" s="182"/>
      <c r="BL275" s="182"/>
      <c r="BM275" s="182"/>
      <c r="BN275" s="182"/>
      <c r="BO275" s="182"/>
      <c r="BP275" s="183"/>
      <c r="BQ275" s="49"/>
    </row>
    <row r="276" spans="1:69" ht="13.5" customHeight="1" x14ac:dyDescent="0.15">
      <c r="A276" s="184"/>
      <c r="B276" s="186"/>
      <c r="C276" s="187"/>
      <c r="D276" s="187"/>
      <c r="E276" s="188"/>
      <c r="F276" s="65"/>
      <c r="G276" s="186"/>
      <c r="H276" s="187"/>
      <c r="I276" s="187"/>
      <c r="J276" s="187"/>
      <c r="K276" s="187"/>
      <c r="L276" s="187"/>
      <c r="M276" s="187"/>
      <c r="N276" s="187"/>
      <c r="O276" s="187"/>
      <c r="P276" s="187"/>
      <c r="Q276" s="188"/>
      <c r="R276" s="192"/>
      <c r="S276" s="193"/>
      <c r="T276" s="196"/>
      <c r="U276" s="136"/>
      <c r="V276" s="137"/>
      <c r="W276" s="138"/>
      <c r="X276" s="142"/>
      <c r="Y276" s="143"/>
      <c r="Z276" s="143"/>
      <c r="AA276" s="143"/>
      <c r="AB276" s="143"/>
      <c r="AC276" s="143"/>
      <c r="AD276" s="143"/>
      <c r="AE276" s="143"/>
      <c r="AF276" s="316">
        <v>10</v>
      </c>
      <c r="AG276" s="311"/>
      <c r="AH276" s="311"/>
      <c r="AI276" s="311"/>
      <c r="AJ276" s="311"/>
      <c r="AK276" s="311"/>
      <c r="AL276" s="312"/>
      <c r="AM276" s="50">
        <f t="shared" ref="AM276" si="127">IF(ISBLANK(AF276),1,IF(AF276=10,1,IF(AF276="内税",2,IF(AF276=0,3))))</f>
        <v>1</v>
      </c>
      <c r="AN276" s="50">
        <f>IF(AM276=1,X276,0)</f>
        <v>0</v>
      </c>
      <c r="AO276" s="50">
        <f>IF(AM276=1,INT(X276*0.1),0)</f>
        <v>0</v>
      </c>
      <c r="AP276" s="50">
        <f>IF(AM276=2,ROUNDUP(X276/1.1,0),0)</f>
        <v>0</v>
      </c>
      <c r="AQ276" s="50">
        <f>IF(AM276=2,X276-AP276,0)</f>
        <v>0</v>
      </c>
      <c r="AR276" s="50">
        <f>IF(AM276=3,X276,0)</f>
        <v>0</v>
      </c>
      <c r="AS276" s="52">
        <v>0</v>
      </c>
      <c r="AT276" s="148">
        <f>IF(AM276&lt;3,10,0)</f>
        <v>10</v>
      </c>
      <c r="AU276" s="149"/>
      <c r="AV276" s="152">
        <f>IF(AM276=1,AN276,IF(AM276=2,AP276,AR276))</f>
        <v>0</v>
      </c>
      <c r="AW276" s="153"/>
      <c r="AX276" s="153"/>
      <c r="AY276" s="153"/>
      <c r="AZ276" s="153"/>
      <c r="BA276" s="153"/>
      <c r="BB276" s="153"/>
      <c r="BC276" s="153"/>
      <c r="BD276" s="154"/>
      <c r="BE276" s="158">
        <f>IF(AM276=1,AO276,IF(AM276=2,AQ276,AS276))</f>
        <v>0</v>
      </c>
      <c r="BF276" s="159"/>
      <c r="BG276" s="162">
        <f>AV276+BE276</f>
        <v>0</v>
      </c>
      <c r="BH276" s="163"/>
      <c r="BI276" s="163"/>
      <c r="BJ276" s="163"/>
      <c r="BK276" s="163"/>
      <c r="BL276" s="163"/>
      <c r="BM276" s="163"/>
      <c r="BN276" s="163"/>
      <c r="BO276" s="163"/>
      <c r="BP276" s="164"/>
      <c r="BQ276" s="49"/>
    </row>
    <row r="277" spans="1:69" ht="13.5" customHeight="1" x14ac:dyDescent="0.15">
      <c r="A277" s="198"/>
      <c r="B277" s="199"/>
      <c r="C277" s="200"/>
      <c r="D277" s="200"/>
      <c r="E277" s="201"/>
      <c r="F277" s="66"/>
      <c r="G277" s="199"/>
      <c r="H277" s="200"/>
      <c r="I277" s="200"/>
      <c r="J277" s="200"/>
      <c r="K277" s="200"/>
      <c r="L277" s="200"/>
      <c r="M277" s="200"/>
      <c r="N277" s="200"/>
      <c r="O277" s="200"/>
      <c r="P277" s="200"/>
      <c r="Q277" s="201"/>
      <c r="R277" s="202"/>
      <c r="S277" s="203"/>
      <c r="T277" s="204"/>
      <c r="U277" s="205"/>
      <c r="V277" s="206"/>
      <c r="W277" s="207"/>
      <c r="X277" s="171"/>
      <c r="Y277" s="172"/>
      <c r="Z277" s="172"/>
      <c r="AA277" s="172"/>
      <c r="AB277" s="172"/>
      <c r="AC277" s="172"/>
      <c r="AD277" s="172"/>
      <c r="AE277" s="172"/>
      <c r="AF277" s="317"/>
      <c r="AG277" s="314"/>
      <c r="AH277" s="314"/>
      <c r="AI277" s="314"/>
      <c r="AJ277" s="314"/>
      <c r="AK277" s="314"/>
      <c r="AL277" s="315"/>
      <c r="AM277" s="50"/>
      <c r="AN277" s="50"/>
      <c r="AO277" s="50"/>
      <c r="AP277" s="50"/>
      <c r="AQ277" s="50"/>
      <c r="AR277" s="50"/>
      <c r="AS277" s="52"/>
      <c r="AT277" s="174"/>
      <c r="AU277" s="175"/>
      <c r="AV277" s="176"/>
      <c r="AW277" s="177"/>
      <c r="AX277" s="177"/>
      <c r="AY277" s="177"/>
      <c r="AZ277" s="177"/>
      <c r="BA277" s="177"/>
      <c r="BB277" s="177"/>
      <c r="BC277" s="177"/>
      <c r="BD277" s="178"/>
      <c r="BE277" s="179"/>
      <c r="BF277" s="180"/>
      <c r="BG277" s="181"/>
      <c r="BH277" s="182"/>
      <c r="BI277" s="182"/>
      <c r="BJ277" s="182"/>
      <c r="BK277" s="182"/>
      <c r="BL277" s="182"/>
      <c r="BM277" s="182"/>
      <c r="BN277" s="182"/>
      <c r="BO277" s="182"/>
      <c r="BP277" s="183"/>
      <c r="BQ277" s="49"/>
    </row>
    <row r="278" spans="1:69" ht="13.5" customHeight="1" x14ac:dyDescent="0.15">
      <c r="A278" s="184"/>
      <c r="B278" s="186"/>
      <c r="C278" s="187"/>
      <c r="D278" s="187"/>
      <c r="E278" s="188"/>
      <c r="F278" s="65"/>
      <c r="G278" s="186"/>
      <c r="H278" s="187"/>
      <c r="I278" s="187"/>
      <c r="J278" s="187"/>
      <c r="K278" s="187"/>
      <c r="L278" s="187"/>
      <c r="M278" s="187"/>
      <c r="N278" s="187"/>
      <c r="O278" s="187"/>
      <c r="P278" s="187"/>
      <c r="Q278" s="188"/>
      <c r="R278" s="192"/>
      <c r="S278" s="193"/>
      <c r="T278" s="196"/>
      <c r="U278" s="136"/>
      <c r="V278" s="137"/>
      <c r="W278" s="138"/>
      <c r="X278" s="142"/>
      <c r="Y278" s="143"/>
      <c r="Z278" s="143"/>
      <c r="AA278" s="143"/>
      <c r="AB278" s="143"/>
      <c r="AC278" s="143"/>
      <c r="AD278" s="143"/>
      <c r="AE278" s="143"/>
      <c r="AF278" s="316">
        <v>10</v>
      </c>
      <c r="AG278" s="311"/>
      <c r="AH278" s="311"/>
      <c r="AI278" s="311"/>
      <c r="AJ278" s="311"/>
      <c r="AK278" s="311"/>
      <c r="AL278" s="312"/>
      <c r="AM278" s="50">
        <f t="shared" ref="AM278" si="128">IF(ISBLANK(AF278),1,IF(AF278=10,1,IF(AF278="内税",2,IF(AF278=0,3))))</f>
        <v>1</v>
      </c>
      <c r="AN278" s="50">
        <f>IF(AM278=1,X278,0)</f>
        <v>0</v>
      </c>
      <c r="AO278" s="50">
        <f>IF(AM278=1,INT(X278*0.1),0)</f>
        <v>0</v>
      </c>
      <c r="AP278" s="50">
        <f>IF(AM278=2,ROUNDUP(X278/1.1,0),0)</f>
        <v>0</v>
      </c>
      <c r="AQ278" s="50">
        <f>IF(AM278=2,X278-AP278,0)</f>
        <v>0</v>
      </c>
      <c r="AR278" s="50">
        <f>IF(AM278=3,X278,0)</f>
        <v>0</v>
      </c>
      <c r="AS278" s="52">
        <v>0</v>
      </c>
      <c r="AT278" s="148">
        <f>IF(AM278&lt;3,10,0)</f>
        <v>10</v>
      </c>
      <c r="AU278" s="149"/>
      <c r="AV278" s="152">
        <f>IF(AM278=1,AN278,IF(AM278=2,AP278,AR278))</f>
        <v>0</v>
      </c>
      <c r="AW278" s="153"/>
      <c r="AX278" s="153"/>
      <c r="AY278" s="153"/>
      <c r="AZ278" s="153"/>
      <c r="BA278" s="153"/>
      <c r="BB278" s="153"/>
      <c r="BC278" s="153"/>
      <c r="BD278" s="154"/>
      <c r="BE278" s="158">
        <f>IF(AM278=1,AO278,IF(AM278=2,AQ278,AS278))</f>
        <v>0</v>
      </c>
      <c r="BF278" s="159"/>
      <c r="BG278" s="162">
        <f>AV278+BE278</f>
        <v>0</v>
      </c>
      <c r="BH278" s="163"/>
      <c r="BI278" s="163"/>
      <c r="BJ278" s="163"/>
      <c r="BK278" s="163"/>
      <c r="BL278" s="163"/>
      <c r="BM278" s="163"/>
      <c r="BN278" s="163"/>
      <c r="BO278" s="163"/>
      <c r="BP278" s="164"/>
      <c r="BQ278" s="49"/>
    </row>
    <row r="279" spans="1:69" ht="13.5" customHeight="1" x14ac:dyDescent="0.15">
      <c r="A279" s="198"/>
      <c r="B279" s="199"/>
      <c r="C279" s="200"/>
      <c r="D279" s="200"/>
      <c r="E279" s="201"/>
      <c r="F279" s="66"/>
      <c r="G279" s="199"/>
      <c r="H279" s="200"/>
      <c r="I279" s="200"/>
      <c r="J279" s="200"/>
      <c r="K279" s="200"/>
      <c r="L279" s="200"/>
      <c r="M279" s="200"/>
      <c r="N279" s="200"/>
      <c r="O279" s="200"/>
      <c r="P279" s="200"/>
      <c r="Q279" s="201"/>
      <c r="R279" s="202"/>
      <c r="S279" s="203"/>
      <c r="T279" s="204"/>
      <c r="U279" s="205"/>
      <c r="V279" s="206"/>
      <c r="W279" s="207"/>
      <c r="X279" s="171"/>
      <c r="Y279" s="172"/>
      <c r="Z279" s="172"/>
      <c r="AA279" s="172"/>
      <c r="AB279" s="172"/>
      <c r="AC279" s="172"/>
      <c r="AD279" s="172"/>
      <c r="AE279" s="172"/>
      <c r="AF279" s="317"/>
      <c r="AG279" s="314"/>
      <c r="AH279" s="314"/>
      <c r="AI279" s="314"/>
      <c r="AJ279" s="314"/>
      <c r="AK279" s="314"/>
      <c r="AL279" s="315"/>
      <c r="AM279" s="50"/>
      <c r="AN279" s="50"/>
      <c r="AO279" s="50"/>
      <c r="AP279" s="50"/>
      <c r="AQ279" s="50"/>
      <c r="AR279" s="50"/>
      <c r="AS279" s="52"/>
      <c r="AT279" s="174"/>
      <c r="AU279" s="175"/>
      <c r="AV279" s="176"/>
      <c r="AW279" s="177"/>
      <c r="AX279" s="177"/>
      <c r="AY279" s="177"/>
      <c r="AZ279" s="177"/>
      <c r="BA279" s="177"/>
      <c r="BB279" s="177"/>
      <c r="BC279" s="177"/>
      <c r="BD279" s="178"/>
      <c r="BE279" s="179"/>
      <c r="BF279" s="180"/>
      <c r="BG279" s="181"/>
      <c r="BH279" s="182"/>
      <c r="BI279" s="182"/>
      <c r="BJ279" s="182"/>
      <c r="BK279" s="182"/>
      <c r="BL279" s="182"/>
      <c r="BM279" s="182"/>
      <c r="BN279" s="182"/>
      <c r="BO279" s="182"/>
      <c r="BP279" s="183"/>
      <c r="BQ279" s="49"/>
    </row>
    <row r="280" spans="1:69" ht="13.5" customHeight="1" x14ac:dyDescent="0.15">
      <c r="A280" s="184"/>
      <c r="B280" s="186"/>
      <c r="C280" s="187"/>
      <c r="D280" s="187"/>
      <c r="E280" s="188"/>
      <c r="F280" s="65"/>
      <c r="G280" s="186"/>
      <c r="H280" s="187"/>
      <c r="I280" s="187"/>
      <c r="J280" s="187"/>
      <c r="K280" s="187"/>
      <c r="L280" s="187"/>
      <c r="M280" s="187"/>
      <c r="N280" s="187"/>
      <c r="O280" s="187"/>
      <c r="P280" s="187"/>
      <c r="Q280" s="188"/>
      <c r="R280" s="192"/>
      <c r="S280" s="193"/>
      <c r="T280" s="196"/>
      <c r="U280" s="136"/>
      <c r="V280" s="137"/>
      <c r="W280" s="138"/>
      <c r="X280" s="142"/>
      <c r="Y280" s="143"/>
      <c r="Z280" s="143"/>
      <c r="AA280" s="143"/>
      <c r="AB280" s="143"/>
      <c r="AC280" s="143"/>
      <c r="AD280" s="143"/>
      <c r="AE280" s="143"/>
      <c r="AF280" s="316">
        <v>10</v>
      </c>
      <c r="AG280" s="311"/>
      <c r="AH280" s="311"/>
      <c r="AI280" s="311"/>
      <c r="AJ280" s="311"/>
      <c r="AK280" s="311"/>
      <c r="AL280" s="312"/>
      <c r="AM280" s="50">
        <f t="shared" ref="AM280" si="129">IF(ISBLANK(AF280),1,IF(AF280=10,1,IF(AF280="内税",2,IF(AF280=0,3))))</f>
        <v>1</v>
      </c>
      <c r="AN280" s="50">
        <f>IF(AM280=1,X280,0)</f>
        <v>0</v>
      </c>
      <c r="AO280" s="50">
        <f>IF(AM280=1,INT(X280*0.1),0)</f>
        <v>0</v>
      </c>
      <c r="AP280" s="50">
        <f>IF(AM280=2,ROUNDUP(X280/1.1,0),0)</f>
        <v>0</v>
      </c>
      <c r="AQ280" s="50">
        <f>IF(AM280=2,X280-AP280,0)</f>
        <v>0</v>
      </c>
      <c r="AR280" s="50">
        <f>IF(AM280=3,X280,0)</f>
        <v>0</v>
      </c>
      <c r="AS280" s="52">
        <v>0</v>
      </c>
      <c r="AT280" s="148">
        <f>IF(AM280&lt;3,10,0)</f>
        <v>10</v>
      </c>
      <c r="AU280" s="149"/>
      <c r="AV280" s="152">
        <f>IF(AM280=1,AN280,IF(AM280=2,AP280,AR280))</f>
        <v>0</v>
      </c>
      <c r="AW280" s="153"/>
      <c r="AX280" s="153"/>
      <c r="AY280" s="153"/>
      <c r="AZ280" s="153"/>
      <c r="BA280" s="153"/>
      <c r="BB280" s="153"/>
      <c r="BC280" s="153"/>
      <c r="BD280" s="154"/>
      <c r="BE280" s="158">
        <f>IF(AM280=1,AO280,IF(AM280=2,AQ280,AS280))</f>
        <v>0</v>
      </c>
      <c r="BF280" s="159"/>
      <c r="BG280" s="162">
        <f>AV280+BE280</f>
        <v>0</v>
      </c>
      <c r="BH280" s="163"/>
      <c r="BI280" s="163"/>
      <c r="BJ280" s="163"/>
      <c r="BK280" s="163"/>
      <c r="BL280" s="163"/>
      <c r="BM280" s="163"/>
      <c r="BN280" s="163"/>
      <c r="BO280" s="163"/>
      <c r="BP280" s="164"/>
      <c r="BQ280" s="49"/>
    </row>
    <row r="281" spans="1:69" ht="13.5" customHeight="1" x14ac:dyDescent="0.15">
      <c r="A281" s="198"/>
      <c r="B281" s="199"/>
      <c r="C281" s="200"/>
      <c r="D281" s="200"/>
      <c r="E281" s="201"/>
      <c r="F281" s="66"/>
      <c r="G281" s="199"/>
      <c r="H281" s="200"/>
      <c r="I281" s="200"/>
      <c r="J281" s="200"/>
      <c r="K281" s="200"/>
      <c r="L281" s="200"/>
      <c r="M281" s="200"/>
      <c r="N281" s="200"/>
      <c r="O281" s="200"/>
      <c r="P281" s="200"/>
      <c r="Q281" s="201"/>
      <c r="R281" s="202"/>
      <c r="S281" s="203"/>
      <c r="T281" s="204"/>
      <c r="U281" s="205"/>
      <c r="V281" s="206"/>
      <c r="W281" s="207"/>
      <c r="X281" s="171"/>
      <c r="Y281" s="172"/>
      <c r="Z281" s="172"/>
      <c r="AA281" s="172"/>
      <c r="AB281" s="172"/>
      <c r="AC281" s="172"/>
      <c r="AD281" s="172"/>
      <c r="AE281" s="172"/>
      <c r="AF281" s="317"/>
      <c r="AG281" s="314"/>
      <c r="AH281" s="314"/>
      <c r="AI281" s="314"/>
      <c r="AJ281" s="314"/>
      <c r="AK281" s="314"/>
      <c r="AL281" s="315"/>
      <c r="AM281" s="50"/>
      <c r="AN281" s="50"/>
      <c r="AO281" s="50"/>
      <c r="AP281" s="50"/>
      <c r="AQ281" s="50"/>
      <c r="AR281" s="50"/>
      <c r="AS281" s="52"/>
      <c r="AT281" s="174"/>
      <c r="AU281" s="175"/>
      <c r="AV281" s="176"/>
      <c r="AW281" s="177"/>
      <c r="AX281" s="177"/>
      <c r="AY281" s="177"/>
      <c r="AZ281" s="177"/>
      <c r="BA281" s="177"/>
      <c r="BB281" s="177"/>
      <c r="BC281" s="177"/>
      <c r="BD281" s="178"/>
      <c r="BE281" s="179"/>
      <c r="BF281" s="180"/>
      <c r="BG281" s="181"/>
      <c r="BH281" s="182"/>
      <c r="BI281" s="182"/>
      <c r="BJ281" s="182"/>
      <c r="BK281" s="182"/>
      <c r="BL281" s="182"/>
      <c r="BM281" s="182"/>
      <c r="BN281" s="182"/>
      <c r="BO281" s="182"/>
      <c r="BP281" s="183"/>
      <c r="BQ281" s="49"/>
    </row>
    <row r="282" spans="1:69" ht="13.5" customHeight="1" x14ac:dyDescent="0.15">
      <c r="A282" s="184"/>
      <c r="B282" s="186"/>
      <c r="C282" s="187"/>
      <c r="D282" s="187"/>
      <c r="E282" s="188"/>
      <c r="F282" s="65"/>
      <c r="G282" s="186"/>
      <c r="H282" s="187"/>
      <c r="I282" s="187"/>
      <c r="J282" s="187"/>
      <c r="K282" s="187"/>
      <c r="L282" s="187"/>
      <c r="M282" s="187"/>
      <c r="N282" s="187"/>
      <c r="O282" s="187"/>
      <c r="P282" s="187"/>
      <c r="Q282" s="188"/>
      <c r="R282" s="192"/>
      <c r="S282" s="193"/>
      <c r="T282" s="196"/>
      <c r="U282" s="136"/>
      <c r="V282" s="137"/>
      <c r="W282" s="138"/>
      <c r="X282" s="142"/>
      <c r="Y282" s="143"/>
      <c r="Z282" s="143"/>
      <c r="AA282" s="143"/>
      <c r="AB282" s="143"/>
      <c r="AC282" s="143"/>
      <c r="AD282" s="143"/>
      <c r="AE282" s="143"/>
      <c r="AF282" s="316">
        <v>10</v>
      </c>
      <c r="AG282" s="311"/>
      <c r="AH282" s="311"/>
      <c r="AI282" s="311"/>
      <c r="AJ282" s="311"/>
      <c r="AK282" s="311"/>
      <c r="AL282" s="312"/>
      <c r="AM282" s="50">
        <f t="shared" ref="AM282" si="130">IF(ISBLANK(AF282),1,IF(AF282=10,1,IF(AF282="内税",2,IF(AF282=0,3))))</f>
        <v>1</v>
      </c>
      <c r="AN282" s="50">
        <f>IF(AM282=1,X282,0)</f>
        <v>0</v>
      </c>
      <c r="AO282" s="50">
        <f>IF(AM282=1,INT(X282*0.1),0)</f>
        <v>0</v>
      </c>
      <c r="AP282" s="50">
        <f>IF(AM282=2,ROUNDUP(X282/1.1,0),0)</f>
        <v>0</v>
      </c>
      <c r="AQ282" s="50">
        <f>IF(AM282=2,X282-AP282,0)</f>
        <v>0</v>
      </c>
      <c r="AR282" s="50">
        <f>IF(AM282=3,X282,0)</f>
        <v>0</v>
      </c>
      <c r="AS282" s="52">
        <v>0</v>
      </c>
      <c r="AT282" s="148">
        <f>IF(AM282&lt;3,10,0)</f>
        <v>10</v>
      </c>
      <c r="AU282" s="149"/>
      <c r="AV282" s="152">
        <f>IF(AM282=1,AN282,IF(AM282=2,AP282,AR282))</f>
        <v>0</v>
      </c>
      <c r="AW282" s="153"/>
      <c r="AX282" s="153"/>
      <c r="AY282" s="153"/>
      <c r="AZ282" s="153"/>
      <c r="BA282" s="153"/>
      <c r="BB282" s="153"/>
      <c r="BC282" s="153"/>
      <c r="BD282" s="154"/>
      <c r="BE282" s="158">
        <f>IF(AM282=1,AO282,IF(AM282=2,AQ282,AS282))</f>
        <v>0</v>
      </c>
      <c r="BF282" s="159"/>
      <c r="BG282" s="162">
        <f>AV282+BE282</f>
        <v>0</v>
      </c>
      <c r="BH282" s="163"/>
      <c r="BI282" s="163"/>
      <c r="BJ282" s="163"/>
      <c r="BK282" s="163"/>
      <c r="BL282" s="163"/>
      <c r="BM282" s="163"/>
      <c r="BN282" s="163"/>
      <c r="BO282" s="163"/>
      <c r="BP282" s="164"/>
      <c r="BQ282" s="49"/>
    </row>
    <row r="283" spans="1:69" ht="13.5" customHeight="1" x14ac:dyDescent="0.15">
      <c r="A283" s="198"/>
      <c r="B283" s="199"/>
      <c r="C283" s="200"/>
      <c r="D283" s="200"/>
      <c r="E283" s="201"/>
      <c r="F283" s="66"/>
      <c r="G283" s="199"/>
      <c r="H283" s="200"/>
      <c r="I283" s="200"/>
      <c r="J283" s="200"/>
      <c r="K283" s="200"/>
      <c r="L283" s="200"/>
      <c r="M283" s="200"/>
      <c r="N283" s="200"/>
      <c r="O283" s="200"/>
      <c r="P283" s="200"/>
      <c r="Q283" s="201"/>
      <c r="R283" s="202"/>
      <c r="S283" s="203"/>
      <c r="T283" s="204"/>
      <c r="U283" s="205"/>
      <c r="V283" s="206"/>
      <c r="W283" s="207"/>
      <c r="X283" s="171"/>
      <c r="Y283" s="172"/>
      <c r="Z283" s="172"/>
      <c r="AA283" s="172"/>
      <c r="AB283" s="172"/>
      <c r="AC283" s="172"/>
      <c r="AD283" s="172"/>
      <c r="AE283" s="172"/>
      <c r="AF283" s="317"/>
      <c r="AG283" s="314"/>
      <c r="AH283" s="314"/>
      <c r="AI283" s="314"/>
      <c r="AJ283" s="314"/>
      <c r="AK283" s="314"/>
      <c r="AL283" s="315"/>
      <c r="AM283" s="50"/>
      <c r="AN283" s="50"/>
      <c r="AO283" s="50"/>
      <c r="AP283" s="50"/>
      <c r="AQ283" s="50"/>
      <c r="AR283" s="50"/>
      <c r="AS283" s="52"/>
      <c r="AT283" s="174"/>
      <c r="AU283" s="175"/>
      <c r="AV283" s="176"/>
      <c r="AW283" s="177"/>
      <c r="AX283" s="177"/>
      <c r="AY283" s="177"/>
      <c r="AZ283" s="177"/>
      <c r="BA283" s="177"/>
      <c r="BB283" s="177"/>
      <c r="BC283" s="177"/>
      <c r="BD283" s="178"/>
      <c r="BE283" s="179"/>
      <c r="BF283" s="180"/>
      <c r="BG283" s="181"/>
      <c r="BH283" s="182"/>
      <c r="BI283" s="182"/>
      <c r="BJ283" s="182"/>
      <c r="BK283" s="182"/>
      <c r="BL283" s="182"/>
      <c r="BM283" s="182"/>
      <c r="BN283" s="182"/>
      <c r="BO283" s="182"/>
      <c r="BP283" s="183"/>
      <c r="BQ283" s="49"/>
    </row>
    <row r="284" spans="1:69" ht="13.5" customHeight="1" x14ac:dyDescent="0.15">
      <c r="A284" s="184"/>
      <c r="B284" s="186"/>
      <c r="C284" s="187"/>
      <c r="D284" s="187"/>
      <c r="E284" s="188"/>
      <c r="F284" s="65"/>
      <c r="G284" s="186"/>
      <c r="H284" s="187"/>
      <c r="I284" s="187"/>
      <c r="J284" s="187"/>
      <c r="K284" s="187"/>
      <c r="L284" s="187"/>
      <c r="M284" s="187"/>
      <c r="N284" s="187"/>
      <c r="O284" s="187"/>
      <c r="P284" s="187"/>
      <c r="Q284" s="188"/>
      <c r="R284" s="192"/>
      <c r="S284" s="193"/>
      <c r="T284" s="196"/>
      <c r="U284" s="136"/>
      <c r="V284" s="137"/>
      <c r="W284" s="138"/>
      <c r="X284" s="142"/>
      <c r="Y284" s="143"/>
      <c r="Z284" s="143"/>
      <c r="AA284" s="143"/>
      <c r="AB284" s="143"/>
      <c r="AC284" s="143"/>
      <c r="AD284" s="143"/>
      <c r="AE284" s="143"/>
      <c r="AF284" s="316">
        <v>10</v>
      </c>
      <c r="AG284" s="311"/>
      <c r="AH284" s="311"/>
      <c r="AI284" s="311"/>
      <c r="AJ284" s="311"/>
      <c r="AK284" s="311"/>
      <c r="AL284" s="312"/>
      <c r="AM284" s="50">
        <f t="shared" ref="AM284" si="131">IF(ISBLANK(AF284),1,IF(AF284=10,1,IF(AF284="内税",2,IF(AF284=0,3))))</f>
        <v>1</v>
      </c>
      <c r="AN284" s="50">
        <f>IF(AM284=1,X284,0)</f>
        <v>0</v>
      </c>
      <c r="AO284" s="50">
        <f>IF(AM284=1,INT(X284*0.1),0)</f>
        <v>0</v>
      </c>
      <c r="AP284" s="50">
        <f>IF(AM284=2,ROUNDUP(X284/1.1,0),0)</f>
        <v>0</v>
      </c>
      <c r="AQ284" s="50">
        <f>IF(AM284=2,X284-AP284,0)</f>
        <v>0</v>
      </c>
      <c r="AR284" s="50">
        <f>IF(AM284=3,X284,0)</f>
        <v>0</v>
      </c>
      <c r="AS284" s="52">
        <v>0</v>
      </c>
      <c r="AT284" s="148">
        <f>IF(AM284&lt;3,10,0)</f>
        <v>10</v>
      </c>
      <c r="AU284" s="149"/>
      <c r="AV284" s="152">
        <f>IF(AM284=1,AN284,IF(AM284=2,AP284,AR284))</f>
        <v>0</v>
      </c>
      <c r="AW284" s="153"/>
      <c r="AX284" s="153"/>
      <c r="AY284" s="153"/>
      <c r="AZ284" s="153"/>
      <c r="BA284" s="153"/>
      <c r="BB284" s="153"/>
      <c r="BC284" s="153"/>
      <c r="BD284" s="154"/>
      <c r="BE284" s="158">
        <f>IF(AM284=1,AO284,IF(AM284=2,AQ284,AS284))</f>
        <v>0</v>
      </c>
      <c r="BF284" s="159"/>
      <c r="BG284" s="162">
        <f>AV284+BE284</f>
        <v>0</v>
      </c>
      <c r="BH284" s="163"/>
      <c r="BI284" s="163"/>
      <c r="BJ284" s="163"/>
      <c r="BK284" s="163"/>
      <c r="BL284" s="163"/>
      <c r="BM284" s="163"/>
      <c r="BN284" s="163"/>
      <c r="BO284" s="163"/>
      <c r="BP284" s="164"/>
      <c r="BQ284" s="49"/>
    </row>
    <row r="285" spans="1:69" ht="13.5" customHeight="1" x14ac:dyDescent="0.15">
      <c r="A285" s="198"/>
      <c r="B285" s="199"/>
      <c r="C285" s="200"/>
      <c r="D285" s="200"/>
      <c r="E285" s="201"/>
      <c r="F285" s="66"/>
      <c r="G285" s="199"/>
      <c r="H285" s="200"/>
      <c r="I285" s="200"/>
      <c r="J285" s="200"/>
      <c r="K285" s="200"/>
      <c r="L285" s="200"/>
      <c r="M285" s="200"/>
      <c r="N285" s="200"/>
      <c r="O285" s="200"/>
      <c r="P285" s="200"/>
      <c r="Q285" s="201"/>
      <c r="R285" s="202"/>
      <c r="S285" s="203"/>
      <c r="T285" s="204"/>
      <c r="U285" s="205"/>
      <c r="V285" s="206"/>
      <c r="W285" s="207"/>
      <c r="X285" s="171"/>
      <c r="Y285" s="172"/>
      <c r="Z285" s="172"/>
      <c r="AA285" s="172"/>
      <c r="AB285" s="172"/>
      <c r="AC285" s="172"/>
      <c r="AD285" s="172"/>
      <c r="AE285" s="172"/>
      <c r="AF285" s="317"/>
      <c r="AG285" s="314"/>
      <c r="AH285" s="314"/>
      <c r="AI285" s="314"/>
      <c r="AJ285" s="314"/>
      <c r="AK285" s="314"/>
      <c r="AL285" s="315"/>
      <c r="AM285" s="50"/>
      <c r="AN285" s="50"/>
      <c r="AO285" s="50"/>
      <c r="AP285" s="50"/>
      <c r="AQ285" s="50"/>
      <c r="AR285" s="50"/>
      <c r="AS285" s="52"/>
      <c r="AT285" s="174"/>
      <c r="AU285" s="175"/>
      <c r="AV285" s="176"/>
      <c r="AW285" s="177"/>
      <c r="AX285" s="177"/>
      <c r="AY285" s="177"/>
      <c r="AZ285" s="177"/>
      <c r="BA285" s="177"/>
      <c r="BB285" s="177"/>
      <c r="BC285" s="177"/>
      <c r="BD285" s="178"/>
      <c r="BE285" s="179"/>
      <c r="BF285" s="180"/>
      <c r="BG285" s="181"/>
      <c r="BH285" s="182"/>
      <c r="BI285" s="182"/>
      <c r="BJ285" s="182"/>
      <c r="BK285" s="182"/>
      <c r="BL285" s="182"/>
      <c r="BM285" s="182"/>
      <c r="BN285" s="182"/>
      <c r="BO285" s="182"/>
      <c r="BP285" s="183"/>
      <c r="BQ285" s="49"/>
    </row>
    <row r="286" spans="1:69" ht="13.5" customHeight="1" x14ac:dyDescent="0.15">
      <c r="A286" s="184"/>
      <c r="B286" s="186"/>
      <c r="C286" s="187"/>
      <c r="D286" s="187"/>
      <c r="E286" s="188"/>
      <c r="F286" s="65"/>
      <c r="G286" s="186"/>
      <c r="H286" s="187"/>
      <c r="I286" s="187"/>
      <c r="J286" s="187"/>
      <c r="K286" s="187"/>
      <c r="L286" s="187"/>
      <c r="M286" s="187"/>
      <c r="N286" s="187"/>
      <c r="O286" s="187"/>
      <c r="P286" s="187"/>
      <c r="Q286" s="188"/>
      <c r="R286" s="192"/>
      <c r="S286" s="193"/>
      <c r="T286" s="196"/>
      <c r="U286" s="136"/>
      <c r="V286" s="137"/>
      <c r="W286" s="138"/>
      <c r="X286" s="142"/>
      <c r="Y286" s="143"/>
      <c r="Z286" s="143"/>
      <c r="AA286" s="143"/>
      <c r="AB286" s="143"/>
      <c r="AC286" s="143"/>
      <c r="AD286" s="143"/>
      <c r="AE286" s="143"/>
      <c r="AF286" s="316">
        <v>10</v>
      </c>
      <c r="AG286" s="311"/>
      <c r="AH286" s="311"/>
      <c r="AI286" s="311"/>
      <c r="AJ286" s="311"/>
      <c r="AK286" s="311"/>
      <c r="AL286" s="312"/>
      <c r="AM286" s="50">
        <f t="shared" ref="AM286" si="132">IF(ISBLANK(AF286),1,IF(AF286=10,1,IF(AF286="内税",2,IF(AF286=0,3))))</f>
        <v>1</v>
      </c>
      <c r="AN286" s="50">
        <f>IF(AM286=1,X286,0)</f>
        <v>0</v>
      </c>
      <c r="AO286" s="50">
        <f>IF(AM286=1,INT(X286*0.1),0)</f>
        <v>0</v>
      </c>
      <c r="AP286" s="50">
        <f>IF(AM286=2,ROUNDUP(X286/1.1,0),0)</f>
        <v>0</v>
      </c>
      <c r="AQ286" s="50">
        <f>IF(AM286=2,X286-AP286,0)</f>
        <v>0</v>
      </c>
      <c r="AR286" s="50">
        <f>IF(AM286=3,X286,0)</f>
        <v>0</v>
      </c>
      <c r="AS286" s="52">
        <v>0</v>
      </c>
      <c r="AT286" s="148">
        <f>IF(AM286&lt;3,10,0)</f>
        <v>10</v>
      </c>
      <c r="AU286" s="149"/>
      <c r="AV286" s="152">
        <f>IF(AM286=1,AN286,IF(AM286=2,AP286,AR286))</f>
        <v>0</v>
      </c>
      <c r="AW286" s="153"/>
      <c r="AX286" s="153"/>
      <c r="AY286" s="153"/>
      <c r="AZ286" s="153"/>
      <c r="BA286" s="153"/>
      <c r="BB286" s="153"/>
      <c r="BC286" s="153"/>
      <c r="BD286" s="154"/>
      <c r="BE286" s="158">
        <f>IF(AM286=1,AO286,IF(AM286=2,AQ286,AS286))</f>
        <v>0</v>
      </c>
      <c r="BF286" s="159"/>
      <c r="BG286" s="162">
        <f>AV286+BE286</f>
        <v>0</v>
      </c>
      <c r="BH286" s="163"/>
      <c r="BI286" s="163"/>
      <c r="BJ286" s="163"/>
      <c r="BK286" s="163"/>
      <c r="BL286" s="163"/>
      <c r="BM286" s="163"/>
      <c r="BN286" s="163"/>
      <c r="BO286" s="163"/>
      <c r="BP286" s="164"/>
      <c r="BQ286" s="49"/>
    </row>
    <row r="287" spans="1:69" ht="13.5" customHeight="1" x14ac:dyDescent="0.15">
      <c r="A287" s="198"/>
      <c r="B287" s="199"/>
      <c r="C287" s="200"/>
      <c r="D287" s="200"/>
      <c r="E287" s="201"/>
      <c r="F287" s="66"/>
      <c r="G287" s="199"/>
      <c r="H287" s="200"/>
      <c r="I287" s="200"/>
      <c r="J287" s="200"/>
      <c r="K287" s="200"/>
      <c r="L287" s="200"/>
      <c r="M287" s="200"/>
      <c r="N287" s="200"/>
      <c r="O287" s="200"/>
      <c r="P287" s="200"/>
      <c r="Q287" s="201"/>
      <c r="R287" s="202"/>
      <c r="S287" s="203"/>
      <c r="T287" s="204"/>
      <c r="U287" s="205"/>
      <c r="V287" s="206"/>
      <c r="W287" s="207"/>
      <c r="X287" s="171"/>
      <c r="Y287" s="172"/>
      <c r="Z287" s="172"/>
      <c r="AA287" s="172"/>
      <c r="AB287" s="172"/>
      <c r="AC287" s="172"/>
      <c r="AD287" s="172"/>
      <c r="AE287" s="172"/>
      <c r="AF287" s="317"/>
      <c r="AG287" s="314"/>
      <c r="AH287" s="314"/>
      <c r="AI287" s="314"/>
      <c r="AJ287" s="314"/>
      <c r="AK287" s="314"/>
      <c r="AL287" s="315"/>
      <c r="AM287" s="50"/>
      <c r="AN287" s="50"/>
      <c r="AO287" s="50"/>
      <c r="AP287" s="50"/>
      <c r="AQ287" s="50"/>
      <c r="AR287" s="50"/>
      <c r="AS287" s="52"/>
      <c r="AT287" s="174"/>
      <c r="AU287" s="175"/>
      <c r="AV287" s="176"/>
      <c r="AW287" s="177"/>
      <c r="AX287" s="177"/>
      <c r="AY287" s="177"/>
      <c r="AZ287" s="177"/>
      <c r="BA287" s="177"/>
      <c r="BB287" s="177"/>
      <c r="BC287" s="177"/>
      <c r="BD287" s="178"/>
      <c r="BE287" s="179"/>
      <c r="BF287" s="180"/>
      <c r="BG287" s="181"/>
      <c r="BH287" s="182"/>
      <c r="BI287" s="182"/>
      <c r="BJ287" s="182"/>
      <c r="BK287" s="182"/>
      <c r="BL287" s="182"/>
      <c r="BM287" s="182"/>
      <c r="BN287" s="182"/>
      <c r="BO287" s="182"/>
      <c r="BP287" s="183"/>
      <c r="BQ287" s="49"/>
    </row>
    <row r="288" spans="1:69" ht="13.5" customHeight="1" x14ac:dyDescent="0.15">
      <c r="A288" s="184"/>
      <c r="B288" s="186"/>
      <c r="C288" s="187"/>
      <c r="D288" s="187"/>
      <c r="E288" s="188"/>
      <c r="F288" s="65"/>
      <c r="G288" s="186"/>
      <c r="H288" s="187"/>
      <c r="I288" s="187"/>
      <c r="J288" s="187"/>
      <c r="K288" s="187"/>
      <c r="L288" s="187"/>
      <c r="M288" s="187"/>
      <c r="N288" s="187"/>
      <c r="O288" s="187"/>
      <c r="P288" s="187"/>
      <c r="Q288" s="188"/>
      <c r="R288" s="192"/>
      <c r="S288" s="193"/>
      <c r="T288" s="196"/>
      <c r="U288" s="136"/>
      <c r="V288" s="137"/>
      <c r="W288" s="138"/>
      <c r="X288" s="142"/>
      <c r="Y288" s="143"/>
      <c r="Z288" s="143"/>
      <c r="AA288" s="143"/>
      <c r="AB288" s="143"/>
      <c r="AC288" s="143"/>
      <c r="AD288" s="143"/>
      <c r="AE288" s="143"/>
      <c r="AF288" s="316">
        <v>10</v>
      </c>
      <c r="AG288" s="311"/>
      <c r="AH288" s="311"/>
      <c r="AI288" s="311"/>
      <c r="AJ288" s="311"/>
      <c r="AK288" s="311"/>
      <c r="AL288" s="312"/>
      <c r="AM288" s="50">
        <f t="shared" ref="AM288" si="133">IF(ISBLANK(AF288),1,IF(AF288=10,1,IF(AF288="内税",2,IF(AF288=0,3))))</f>
        <v>1</v>
      </c>
      <c r="AN288" s="50">
        <f>IF(AM288=1,X288,0)</f>
        <v>0</v>
      </c>
      <c r="AO288" s="50">
        <f>IF(AM288=1,INT(X288*0.1),0)</f>
        <v>0</v>
      </c>
      <c r="AP288" s="50">
        <f>IF(AM288=2,ROUNDUP(X288/1.1,0),0)</f>
        <v>0</v>
      </c>
      <c r="AQ288" s="50">
        <f>IF(AM288=2,X288-AP288,0)</f>
        <v>0</v>
      </c>
      <c r="AR288" s="50">
        <f>IF(AM288=3,X288,0)</f>
        <v>0</v>
      </c>
      <c r="AS288" s="52">
        <v>0</v>
      </c>
      <c r="AT288" s="148">
        <f>IF(AM288&lt;3,10,0)</f>
        <v>10</v>
      </c>
      <c r="AU288" s="149"/>
      <c r="AV288" s="152">
        <f>IF(AM288=1,AN288,IF(AM288=2,AP288,AR288))</f>
        <v>0</v>
      </c>
      <c r="AW288" s="153"/>
      <c r="AX288" s="153"/>
      <c r="AY288" s="153"/>
      <c r="AZ288" s="153"/>
      <c r="BA288" s="153"/>
      <c r="BB288" s="153"/>
      <c r="BC288" s="153"/>
      <c r="BD288" s="154"/>
      <c r="BE288" s="158">
        <f>IF(AM288=1,AO288,IF(AM288=2,AQ288,AS288))</f>
        <v>0</v>
      </c>
      <c r="BF288" s="159"/>
      <c r="BG288" s="162">
        <f>AV288+BE288</f>
        <v>0</v>
      </c>
      <c r="BH288" s="163"/>
      <c r="BI288" s="163"/>
      <c r="BJ288" s="163"/>
      <c r="BK288" s="163"/>
      <c r="BL288" s="163"/>
      <c r="BM288" s="163"/>
      <c r="BN288" s="163"/>
      <c r="BO288" s="163"/>
      <c r="BP288" s="164"/>
      <c r="BQ288" s="49"/>
    </row>
    <row r="289" spans="1:69" ht="13.5" customHeight="1" x14ac:dyDescent="0.15">
      <c r="A289" s="198"/>
      <c r="B289" s="199"/>
      <c r="C289" s="200"/>
      <c r="D289" s="200"/>
      <c r="E289" s="201"/>
      <c r="F289" s="66"/>
      <c r="G289" s="199"/>
      <c r="H289" s="200"/>
      <c r="I289" s="200"/>
      <c r="J289" s="200"/>
      <c r="K289" s="200"/>
      <c r="L289" s="200"/>
      <c r="M289" s="200"/>
      <c r="N289" s="200"/>
      <c r="O289" s="200"/>
      <c r="P289" s="200"/>
      <c r="Q289" s="201"/>
      <c r="R289" s="202"/>
      <c r="S289" s="203"/>
      <c r="T289" s="204"/>
      <c r="U289" s="205"/>
      <c r="V289" s="206"/>
      <c r="W289" s="207"/>
      <c r="X289" s="171"/>
      <c r="Y289" s="172"/>
      <c r="Z289" s="172"/>
      <c r="AA289" s="172"/>
      <c r="AB289" s="172"/>
      <c r="AC289" s="172"/>
      <c r="AD289" s="172"/>
      <c r="AE289" s="172"/>
      <c r="AF289" s="317"/>
      <c r="AG289" s="314"/>
      <c r="AH289" s="314"/>
      <c r="AI289" s="314"/>
      <c r="AJ289" s="314"/>
      <c r="AK289" s="314"/>
      <c r="AL289" s="315"/>
      <c r="AM289" s="50"/>
      <c r="AN289" s="50"/>
      <c r="AO289" s="50"/>
      <c r="AP289" s="50"/>
      <c r="AQ289" s="50"/>
      <c r="AR289" s="50"/>
      <c r="AS289" s="52"/>
      <c r="AT289" s="174"/>
      <c r="AU289" s="175"/>
      <c r="AV289" s="176"/>
      <c r="AW289" s="177"/>
      <c r="AX289" s="177"/>
      <c r="AY289" s="177"/>
      <c r="AZ289" s="177"/>
      <c r="BA289" s="177"/>
      <c r="BB289" s="177"/>
      <c r="BC289" s="177"/>
      <c r="BD289" s="178"/>
      <c r="BE289" s="179"/>
      <c r="BF289" s="180"/>
      <c r="BG289" s="181"/>
      <c r="BH289" s="182"/>
      <c r="BI289" s="182"/>
      <c r="BJ289" s="182"/>
      <c r="BK289" s="182"/>
      <c r="BL289" s="182"/>
      <c r="BM289" s="182"/>
      <c r="BN289" s="182"/>
      <c r="BO289" s="182"/>
      <c r="BP289" s="183"/>
      <c r="BQ289" s="49"/>
    </row>
    <row r="290" spans="1:69" ht="13.5" customHeight="1" x14ac:dyDescent="0.15">
      <c r="A290" s="184"/>
      <c r="B290" s="186"/>
      <c r="C290" s="187"/>
      <c r="D290" s="187"/>
      <c r="E290" s="188"/>
      <c r="F290" s="65"/>
      <c r="G290" s="186"/>
      <c r="H290" s="187"/>
      <c r="I290" s="187"/>
      <c r="J290" s="187"/>
      <c r="K290" s="187"/>
      <c r="L290" s="187"/>
      <c r="M290" s="187"/>
      <c r="N290" s="187"/>
      <c r="O290" s="187"/>
      <c r="P290" s="187"/>
      <c r="Q290" s="188"/>
      <c r="R290" s="192"/>
      <c r="S290" s="193"/>
      <c r="T290" s="196"/>
      <c r="U290" s="136"/>
      <c r="V290" s="137"/>
      <c r="W290" s="138"/>
      <c r="X290" s="142"/>
      <c r="Y290" s="143"/>
      <c r="Z290" s="143"/>
      <c r="AA290" s="143"/>
      <c r="AB290" s="143"/>
      <c r="AC290" s="143"/>
      <c r="AD290" s="143"/>
      <c r="AE290" s="143"/>
      <c r="AF290" s="316">
        <v>10</v>
      </c>
      <c r="AG290" s="311"/>
      <c r="AH290" s="311"/>
      <c r="AI290" s="311"/>
      <c r="AJ290" s="311"/>
      <c r="AK290" s="311"/>
      <c r="AL290" s="312"/>
      <c r="AM290" s="50">
        <f t="shared" ref="AM290" si="134">IF(ISBLANK(AF290),1,IF(AF290=10,1,IF(AF290="内税",2,IF(AF290=0,3))))</f>
        <v>1</v>
      </c>
      <c r="AN290" s="50">
        <f>IF(AM290=1,X290,0)</f>
        <v>0</v>
      </c>
      <c r="AO290" s="50">
        <f>IF(AM290=1,INT(X290*0.1),0)</f>
        <v>0</v>
      </c>
      <c r="AP290" s="50">
        <f>IF(AM290=2,ROUNDUP(X290/1.1,0),0)</f>
        <v>0</v>
      </c>
      <c r="AQ290" s="50">
        <f>IF(AM290=2,X290-AP290,0)</f>
        <v>0</v>
      </c>
      <c r="AR290" s="50">
        <f>IF(AM290=3,X290,0)</f>
        <v>0</v>
      </c>
      <c r="AS290" s="52">
        <v>0</v>
      </c>
      <c r="AT290" s="148">
        <f>IF(AM290&lt;3,10,0)</f>
        <v>10</v>
      </c>
      <c r="AU290" s="149"/>
      <c r="AV290" s="152">
        <f>IF(AM290=1,AN290,IF(AM290=2,AP290,AR290))</f>
        <v>0</v>
      </c>
      <c r="AW290" s="153"/>
      <c r="AX290" s="153"/>
      <c r="AY290" s="153"/>
      <c r="AZ290" s="153"/>
      <c r="BA290" s="153"/>
      <c r="BB290" s="153"/>
      <c r="BC290" s="153"/>
      <c r="BD290" s="154"/>
      <c r="BE290" s="158">
        <f>IF(AM290=1,AO290,IF(AM290=2,AQ290,AS290))</f>
        <v>0</v>
      </c>
      <c r="BF290" s="159"/>
      <c r="BG290" s="162">
        <f>AV290+BE290</f>
        <v>0</v>
      </c>
      <c r="BH290" s="163"/>
      <c r="BI290" s="163"/>
      <c r="BJ290" s="163"/>
      <c r="BK290" s="163"/>
      <c r="BL290" s="163"/>
      <c r="BM290" s="163"/>
      <c r="BN290" s="163"/>
      <c r="BO290" s="163"/>
      <c r="BP290" s="164"/>
      <c r="BQ290" s="49"/>
    </row>
    <row r="291" spans="1:69" ht="13.5" customHeight="1" x14ac:dyDescent="0.15">
      <c r="A291" s="198"/>
      <c r="B291" s="199"/>
      <c r="C291" s="200"/>
      <c r="D291" s="200"/>
      <c r="E291" s="201"/>
      <c r="F291" s="66"/>
      <c r="G291" s="199"/>
      <c r="H291" s="200"/>
      <c r="I291" s="200"/>
      <c r="J291" s="200"/>
      <c r="K291" s="200"/>
      <c r="L291" s="200"/>
      <c r="M291" s="200"/>
      <c r="N291" s="200"/>
      <c r="O291" s="200"/>
      <c r="P291" s="200"/>
      <c r="Q291" s="201"/>
      <c r="R291" s="202"/>
      <c r="S291" s="203"/>
      <c r="T291" s="204"/>
      <c r="U291" s="205"/>
      <c r="V291" s="206"/>
      <c r="W291" s="207"/>
      <c r="X291" s="171"/>
      <c r="Y291" s="172"/>
      <c r="Z291" s="172"/>
      <c r="AA291" s="172"/>
      <c r="AB291" s="172"/>
      <c r="AC291" s="172"/>
      <c r="AD291" s="172"/>
      <c r="AE291" s="172"/>
      <c r="AF291" s="317"/>
      <c r="AG291" s="314"/>
      <c r="AH291" s="314"/>
      <c r="AI291" s="314"/>
      <c r="AJ291" s="314"/>
      <c r="AK291" s="314"/>
      <c r="AL291" s="315"/>
      <c r="AM291" s="50"/>
      <c r="AN291" s="50"/>
      <c r="AO291" s="50"/>
      <c r="AP291" s="50"/>
      <c r="AQ291" s="50"/>
      <c r="AR291" s="50"/>
      <c r="AS291" s="52"/>
      <c r="AT291" s="174"/>
      <c r="AU291" s="175"/>
      <c r="AV291" s="176"/>
      <c r="AW291" s="177"/>
      <c r="AX291" s="177"/>
      <c r="AY291" s="177"/>
      <c r="AZ291" s="177"/>
      <c r="BA291" s="177"/>
      <c r="BB291" s="177"/>
      <c r="BC291" s="177"/>
      <c r="BD291" s="178"/>
      <c r="BE291" s="179"/>
      <c r="BF291" s="180"/>
      <c r="BG291" s="181"/>
      <c r="BH291" s="182"/>
      <c r="BI291" s="182"/>
      <c r="BJ291" s="182"/>
      <c r="BK291" s="182"/>
      <c r="BL291" s="182"/>
      <c r="BM291" s="182"/>
      <c r="BN291" s="182"/>
      <c r="BO291" s="182"/>
      <c r="BP291" s="183"/>
      <c r="BQ291" s="49"/>
    </row>
    <row r="292" spans="1:69" ht="13.5" customHeight="1" x14ac:dyDescent="0.15">
      <c r="A292" s="184"/>
      <c r="B292" s="186"/>
      <c r="C292" s="187"/>
      <c r="D292" s="187"/>
      <c r="E292" s="188"/>
      <c r="F292" s="65"/>
      <c r="G292" s="186"/>
      <c r="H292" s="187"/>
      <c r="I292" s="187"/>
      <c r="J292" s="187"/>
      <c r="K292" s="187"/>
      <c r="L292" s="187"/>
      <c r="M292" s="187"/>
      <c r="N292" s="187"/>
      <c r="O292" s="187"/>
      <c r="P292" s="187"/>
      <c r="Q292" s="188"/>
      <c r="R292" s="192"/>
      <c r="S292" s="193"/>
      <c r="T292" s="196"/>
      <c r="U292" s="136"/>
      <c r="V292" s="137"/>
      <c r="W292" s="138"/>
      <c r="X292" s="142"/>
      <c r="Y292" s="143"/>
      <c r="Z292" s="143"/>
      <c r="AA292" s="143"/>
      <c r="AB292" s="143"/>
      <c r="AC292" s="143"/>
      <c r="AD292" s="143"/>
      <c r="AE292" s="143"/>
      <c r="AF292" s="316">
        <v>10</v>
      </c>
      <c r="AG292" s="311"/>
      <c r="AH292" s="311"/>
      <c r="AI292" s="311"/>
      <c r="AJ292" s="311"/>
      <c r="AK292" s="311"/>
      <c r="AL292" s="312"/>
      <c r="AM292" s="50">
        <f t="shared" ref="AM292" si="135">IF(ISBLANK(AF292),1,IF(AF292=10,1,IF(AF292="内税",2,IF(AF292=0,3))))</f>
        <v>1</v>
      </c>
      <c r="AN292" s="50">
        <f>IF(AM292=1,X292,0)</f>
        <v>0</v>
      </c>
      <c r="AO292" s="50">
        <f>IF(AM292=1,INT(X292*0.1),0)</f>
        <v>0</v>
      </c>
      <c r="AP292" s="50">
        <f>IF(AM292=2,ROUNDUP(X292/1.1,0),0)</f>
        <v>0</v>
      </c>
      <c r="AQ292" s="50">
        <f>IF(AM292=2,X292-AP292,0)</f>
        <v>0</v>
      </c>
      <c r="AR292" s="50">
        <f>IF(AM292=3,X292,0)</f>
        <v>0</v>
      </c>
      <c r="AS292" s="52">
        <v>0</v>
      </c>
      <c r="AT292" s="148">
        <f>IF(AM292&lt;3,10,0)</f>
        <v>10</v>
      </c>
      <c r="AU292" s="149"/>
      <c r="AV292" s="152">
        <f>IF(AM292=1,AN292,IF(AM292=2,AP292,AR292))</f>
        <v>0</v>
      </c>
      <c r="AW292" s="153"/>
      <c r="AX292" s="153"/>
      <c r="AY292" s="153"/>
      <c r="AZ292" s="153"/>
      <c r="BA292" s="153"/>
      <c r="BB292" s="153"/>
      <c r="BC292" s="153"/>
      <c r="BD292" s="154"/>
      <c r="BE292" s="158">
        <f>IF(AM292=1,AO292,IF(AM292=2,AQ292,AS292))</f>
        <v>0</v>
      </c>
      <c r="BF292" s="159"/>
      <c r="BG292" s="162">
        <f>AV292+BE292</f>
        <v>0</v>
      </c>
      <c r="BH292" s="163"/>
      <c r="BI292" s="163"/>
      <c r="BJ292" s="163"/>
      <c r="BK292" s="163"/>
      <c r="BL292" s="163"/>
      <c r="BM292" s="163"/>
      <c r="BN292" s="163"/>
      <c r="BO292" s="163"/>
      <c r="BP292" s="164"/>
      <c r="BQ292" s="49"/>
    </row>
    <row r="293" spans="1:69" ht="13.5" customHeight="1" x14ac:dyDescent="0.15">
      <c r="A293" s="198"/>
      <c r="B293" s="199"/>
      <c r="C293" s="200"/>
      <c r="D293" s="200"/>
      <c r="E293" s="201"/>
      <c r="F293" s="66"/>
      <c r="G293" s="199"/>
      <c r="H293" s="200"/>
      <c r="I293" s="200"/>
      <c r="J293" s="200"/>
      <c r="K293" s="200"/>
      <c r="L293" s="200"/>
      <c r="M293" s="200"/>
      <c r="N293" s="200"/>
      <c r="O293" s="200"/>
      <c r="P293" s="200"/>
      <c r="Q293" s="201"/>
      <c r="R293" s="202"/>
      <c r="S293" s="203"/>
      <c r="T293" s="204"/>
      <c r="U293" s="205"/>
      <c r="V293" s="206"/>
      <c r="W293" s="207"/>
      <c r="X293" s="171"/>
      <c r="Y293" s="172"/>
      <c r="Z293" s="172"/>
      <c r="AA293" s="172"/>
      <c r="AB293" s="172"/>
      <c r="AC293" s="172"/>
      <c r="AD293" s="172"/>
      <c r="AE293" s="172"/>
      <c r="AF293" s="317"/>
      <c r="AG293" s="314"/>
      <c r="AH293" s="314"/>
      <c r="AI293" s="314"/>
      <c r="AJ293" s="314"/>
      <c r="AK293" s="314"/>
      <c r="AL293" s="315"/>
      <c r="AM293" s="50"/>
      <c r="AN293" s="50"/>
      <c r="AO293" s="50"/>
      <c r="AP293" s="50"/>
      <c r="AQ293" s="50"/>
      <c r="AR293" s="50"/>
      <c r="AS293" s="52"/>
      <c r="AT293" s="174"/>
      <c r="AU293" s="175"/>
      <c r="AV293" s="176"/>
      <c r="AW293" s="177"/>
      <c r="AX293" s="177"/>
      <c r="AY293" s="177"/>
      <c r="AZ293" s="177"/>
      <c r="BA293" s="177"/>
      <c r="BB293" s="177"/>
      <c r="BC293" s="177"/>
      <c r="BD293" s="178"/>
      <c r="BE293" s="179"/>
      <c r="BF293" s="180"/>
      <c r="BG293" s="181"/>
      <c r="BH293" s="182"/>
      <c r="BI293" s="182"/>
      <c r="BJ293" s="182"/>
      <c r="BK293" s="182"/>
      <c r="BL293" s="182"/>
      <c r="BM293" s="182"/>
      <c r="BN293" s="182"/>
      <c r="BO293" s="182"/>
      <c r="BP293" s="183"/>
      <c r="BQ293" s="49"/>
    </row>
    <row r="294" spans="1:69" ht="13.5" customHeight="1" x14ac:dyDescent="0.15">
      <c r="A294" s="184"/>
      <c r="B294" s="186"/>
      <c r="C294" s="187"/>
      <c r="D294" s="187"/>
      <c r="E294" s="188"/>
      <c r="F294" s="65"/>
      <c r="G294" s="186"/>
      <c r="H294" s="187"/>
      <c r="I294" s="187"/>
      <c r="J294" s="187"/>
      <c r="K294" s="187"/>
      <c r="L294" s="187"/>
      <c r="M294" s="187"/>
      <c r="N294" s="187"/>
      <c r="O294" s="187"/>
      <c r="P294" s="187"/>
      <c r="Q294" s="188"/>
      <c r="R294" s="192"/>
      <c r="S294" s="193"/>
      <c r="T294" s="196"/>
      <c r="U294" s="136"/>
      <c r="V294" s="137"/>
      <c r="W294" s="138"/>
      <c r="X294" s="142"/>
      <c r="Y294" s="143"/>
      <c r="Z294" s="143"/>
      <c r="AA294" s="143"/>
      <c r="AB294" s="143"/>
      <c r="AC294" s="143"/>
      <c r="AD294" s="143"/>
      <c r="AE294" s="143"/>
      <c r="AF294" s="316">
        <v>10</v>
      </c>
      <c r="AG294" s="311"/>
      <c r="AH294" s="311"/>
      <c r="AI294" s="311"/>
      <c r="AJ294" s="311"/>
      <c r="AK294" s="311"/>
      <c r="AL294" s="312"/>
      <c r="AM294" s="50">
        <f t="shared" ref="AM294" si="136">IF(ISBLANK(AF294),1,IF(AF294=10,1,IF(AF294="内税",2,IF(AF294=0,3))))</f>
        <v>1</v>
      </c>
      <c r="AN294" s="50">
        <f>IF(AM294=1,X294,0)</f>
        <v>0</v>
      </c>
      <c r="AO294" s="50">
        <f>IF(AM294=1,INT(X294*0.1),0)</f>
        <v>0</v>
      </c>
      <c r="AP294" s="50">
        <f>IF(AM294=2,ROUNDUP(X294/1.1,0),0)</f>
        <v>0</v>
      </c>
      <c r="AQ294" s="50">
        <f>IF(AM294=2,X294-AP294,0)</f>
        <v>0</v>
      </c>
      <c r="AR294" s="50">
        <f>IF(AM294=3,X294,0)</f>
        <v>0</v>
      </c>
      <c r="AS294" s="52">
        <v>0</v>
      </c>
      <c r="AT294" s="148">
        <f>IF(AM294&lt;3,10,0)</f>
        <v>10</v>
      </c>
      <c r="AU294" s="149"/>
      <c r="AV294" s="152">
        <f>IF(AM294=1,AN294,IF(AM294=2,AP294,AR294))</f>
        <v>0</v>
      </c>
      <c r="AW294" s="153"/>
      <c r="AX294" s="153"/>
      <c r="AY294" s="153"/>
      <c r="AZ294" s="153"/>
      <c r="BA294" s="153"/>
      <c r="BB294" s="153"/>
      <c r="BC294" s="153"/>
      <c r="BD294" s="154"/>
      <c r="BE294" s="158">
        <f>IF(AM294=1,AO294,IF(AM294=2,AQ294,AS294))</f>
        <v>0</v>
      </c>
      <c r="BF294" s="159"/>
      <c r="BG294" s="162">
        <f>AV294+BE294</f>
        <v>0</v>
      </c>
      <c r="BH294" s="163"/>
      <c r="BI294" s="163"/>
      <c r="BJ294" s="163"/>
      <c r="BK294" s="163"/>
      <c r="BL294" s="163"/>
      <c r="BM294" s="163"/>
      <c r="BN294" s="163"/>
      <c r="BO294" s="163"/>
      <c r="BP294" s="164"/>
      <c r="BQ294" s="49"/>
    </row>
    <row r="295" spans="1:69" ht="13.5" customHeight="1" thickBot="1" x14ac:dyDescent="0.2">
      <c r="A295" s="361"/>
      <c r="B295" s="362"/>
      <c r="C295" s="363"/>
      <c r="D295" s="363"/>
      <c r="E295" s="364"/>
      <c r="F295" s="103"/>
      <c r="G295" s="362"/>
      <c r="H295" s="363"/>
      <c r="I295" s="363"/>
      <c r="J295" s="363"/>
      <c r="K295" s="363"/>
      <c r="L295" s="363"/>
      <c r="M295" s="363"/>
      <c r="N295" s="363"/>
      <c r="O295" s="363"/>
      <c r="P295" s="363"/>
      <c r="Q295" s="364"/>
      <c r="R295" s="365"/>
      <c r="S295" s="366"/>
      <c r="T295" s="367"/>
      <c r="U295" s="368"/>
      <c r="V295" s="369"/>
      <c r="W295" s="370"/>
      <c r="X295" s="145"/>
      <c r="Y295" s="146"/>
      <c r="Z295" s="146"/>
      <c r="AA295" s="146"/>
      <c r="AB295" s="146"/>
      <c r="AC295" s="146"/>
      <c r="AD295" s="146"/>
      <c r="AE295" s="146"/>
      <c r="AF295" s="337"/>
      <c r="AG295" s="338"/>
      <c r="AH295" s="338"/>
      <c r="AI295" s="338"/>
      <c r="AJ295" s="338"/>
      <c r="AK295" s="338"/>
      <c r="AL295" s="339"/>
      <c r="AM295" s="50"/>
      <c r="AN295" s="73"/>
      <c r="AO295" s="73"/>
      <c r="AP295" s="73"/>
      <c r="AQ295" s="73"/>
      <c r="AR295" s="73"/>
      <c r="AS295" s="74"/>
      <c r="AT295" s="150"/>
      <c r="AU295" s="151"/>
      <c r="AV295" s="155"/>
      <c r="AW295" s="156"/>
      <c r="AX295" s="156"/>
      <c r="AY295" s="156"/>
      <c r="AZ295" s="156"/>
      <c r="BA295" s="156"/>
      <c r="BB295" s="156"/>
      <c r="BC295" s="156"/>
      <c r="BD295" s="157"/>
      <c r="BE295" s="160"/>
      <c r="BF295" s="161"/>
      <c r="BG295" s="165"/>
      <c r="BH295" s="166"/>
      <c r="BI295" s="166"/>
      <c r="BJ295" s="166"/>
      <c r="BK295" s="166"/>
      <c r="BL295" s="166"/>
      <c r="BM295" s="166"/>
      <c r="BN295" s="166"/>
      <c r="BO295" s="166"/>
      <c r="BP295" s="167"/>
      <c r="BQ295" s="49"/>
    </row>
    <row r="296" spans="1:69" ht="27" customHeight="1" thickBot="1" x14ac:dyDescent="0.2">
      <c r="A296" s="318" t="s">
        <v>72</v>
      </c>
      <c r="B296" s="319"/>
      <c r="C296" s="319"/>
      <c r="D296" s="319"/>
      <c r="E296" s="319"/>
      <c r="F296" s="319"/>
      <c r="G296" s="319"/>
      <c r="H296" s="319"/>
      <c r="I296" s="319"/>
      <c r="J296" s="319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  <c r="U296" s="319"/>
      <c r="V296" s="319"/>
      <c r="W296" s="320"/>
      <c r="X296" s="125"/>
      <c r="Y296" s="126"/>
      <c r="Z296" s="126"/>
      <c r="AA296" s="126"/>
      <c r="AB296" s="126"/>
      <c r="AC296" s="126"/>
      <c r="AD296" s="126"/>
      <c r="AE296" s="126"/>
      <c r="AF296" s="322" t="s">
        <v>73</v>
      </c>
      <c r="AG296" s="323"/>
      <c r="AH296" s="323"/>
      <c r="AI296" s="323"/>
      <c r="AJ296" s="323"/>
      <c r="AK296" s="323"/>
      <c r="AL296" s="323"/>
      <c r="AM296" s="323"/>
      <c r="AN296" s="323"/>
      <c r="AO296" s="323"/>
      <c r="AP296" s="323"/>
      <c r="AQ296" s="323"/>
      <c r="AR296" s="323"/>
      <c r="AS296" s="323"/>
      <c r="AT296" s="323"/>
      <c r="AU296" s="324"/>
      <c r="AV296" s="129">
        <f>SUM(AV272:AV295)</f>
        <v>0</v>
      </c>
      <c r="AW296" s="130"/>
      <c r="AX296" s="130"/>
      <c r="AY296" s="130"/>
      <c r="AZ296" s="130"/>
      <c r="BA296" s="130"/>
      <c r="BB296" s="130"/>
      <c r="BC296" s="130"/>
      <c r="BD296" s="131"/>
      <c r="BE296" s="132">
        <f>SUM(BE272:BF294)</f>
        <v>0</v>
      </c>
      <c r="BF296" s="132"/>
      <c r="BG296" s="133">
        <f>SUM(BG272:BP294)</f>
        <v>0</v>
      </c>
      <c r="BH296" s="134"/>
      <c r="BI296" s="134"/>
      <c r="BJ296" s="134"/>
      <c r="BK296" s="134"/>
      <c r="BL296" s="134"/>
      <c r="BM296" s="134"/>
      <c r="BN296" s="134"/>
      <c r="BO296" s="134"/>
      <c r="BP296" s="135"/>
      <c r="BQ296" s="57"/>
    </row>
    <row r="297" spans="1:69" ht="27" customHeight="1" thickBot="1" x14ac:dyDescent="0.2">
      <c r="A297" s="75"/>
      <c r="B297" s="75"/>
      <c r="C297" s="75"/>
      <c r="D297" s="75"/>
      <c r="E297" s="75"/>
      <c r="F297" s="75"/>
      <c r="G297" s="114" t="s">
        <v>67</v>
      </c>
      <c r="H297" s="115"/>
      <c r="I297" s="116"/>
      <c r="J297" s="117" t="s">
        <v>65</v>
      </c>
      <c r="K297" s="117"/>
      <c r="L297" s="117"/>
      <c r="M297" s="117"/>
      <c r="N297" s="117"/>
      <c r="O297" s="117"/>
      <c r="P297" s="118">
        <f>SUM(AN272:AN294)+SUM(AP272:AP294)</f>
        <v>0</v>
      </c>
      <c r="Q297" s="118"/>
      <c r="R297" s="118"/>
      <c r="S297" s="118"/>
      <c r="T297" s="117" t="s">
        <v>66</v>
      </c>
      <c r="U297" s="117"/>
      <c r="V297" s="117"/>
      <c r="W297" s="118">
        <f>SUM(AO272:AO294)+SUM(AQ272:AQ294)</f>
        <v>0</v>
      </c>
      <c r="X297" s="118"/>
      <c r="Y297" s="118"/>
      <c r="Z297" s="118"/>
      <c r="AA297" s="118"/>
      <c r="AB297" s="118"/>
      <c r="AC297" s="118"/>
      <c r="AD297" s="119"/>
      <c r="AE297" s="328" t="s">
        <v>61</v>
      </c>
      <c r="AF297" s="329"/>
      <c r="AG297" s="329"/>
      <c r="AH297" s="329"/>
      <c r="AI297" s="329"/>
      <c r="AJ297" s="329"/>
      <c r="AK297" s="330"/>
      <c r="AL297" s="325" t="s">
        <v>65</v>
      </c>
      <c r="AM297" s="326"/>
      <c r="AN297" s="326"/>
      <c r="AO297" s="326"/>
      <c r="AP297" s="326"/>
      <c r="AQ297" s="326"/>
      <c r="AR297" s="326"/>
      <c r="AS297" s="326"/>
      <c r="AT297" s="326"/>
      <c r="AU297" s="326"/>
      <c r="AV297" s="326"/>
      <c r="AW297" s="326"/>
      <c r="AX297" s="326"/>
      <c r="AY297" s="326"/>
      <c r="AZ297" s="327"/>
      <c r="BA297" s="331">
        <f>SUM(AR272:AR294)</f>
        <v>0</v>
      </c>
      <c r="BB297" s="118"/>
      <c r="BC297" s="118"/>
      <c r="BD297" s="118"/>
      <c r="BE297" s="118"/>
      <c r="BF297" s="168" t="s">
        <v>60</v>
      </c>
      <c r="BG297" s="168"/>
      <c r="BH297" s="168"/>
      <c r="BI297" s="169">
        <f>SUM(AS272:AS294)</f>
        <v>0</v>
      </c>
      <c r="BJ297" s="169"/>
      <c r="BK297" s="169"/>
      <c r="BL297" s="169"/>
      <c r="BM297" s="169"/>
      <c r="BN297" s="169"/>
      <c r="BO297" s="169"/>
      <c r="BP297" s="170"/>
      <c r="BQ297" s="9"/>
    </row>
    <row r="298" spans="1:69" ht="9.75" customHeight="1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</row>
    <row r="299" spans="1:69" ht="30" customHeight="1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104" t="s">
        <v>34</v>
      </c>
      <c r="AB299" s="105"/>
      <c r="AC299" s="105"/>
      <c r="AD299" s="105"/>
      <c r="AE299" s="105"/>
      <c r="AF299" s="105"/>
      <c r="AG299" s="105"/>
      <c r="AH299" s="105"/>
      <c r="AI299" s="106"/>
      <c r="AJ299" s="104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6"/>
      <c r="AV299" s="64"/>
      <c r="AW299" s="58"/>
      <c r="AX299" s="59"/>
      <c r="AY299" s="60"/>
      <c r="AZ299" s="61"/>
      <c r="BA299" s="62"/>
      <c r="BB299" s="60"/>
      <c r="BC299" s="63"/>
      <c r="BD299" s="9"/>
      <c r="BE299" s="9"/>
      <c r="BF299" s="19" t="s">
        <v>22</v>
      </c>
      <c r="BG299" s="20"/>
      <c r="BH299" s="110" t="s">
        <v>23</v>
      </c>
      <c r="BI299" s="111"/>
      <c r="BJ299" s="21"/>
      <c r="BK299" s="21"/>
      <c r="BL299" s="21"/>
      <c r="BM299" s="22"/>
      <c r="BN299" s="110" t="s">
        <v>27</v>
      </c>
      <c r="BO299" s="111"/>
      <c r="BP299" s="112"/>
      <c r="BQ299" s="113"/>
    </row>
    <row r="302" spans="1:69" ht="13.5" customHeight="1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306" t="s">
        <v>38</v>
      </c>
      <c r="S302" s="306"/>
      <c r="T302" s="306"/>
      <c r="U302" s="306"/>
      <c r="V302" s="306"/>
      <c r="W302" s="306"/>
      <c r="X302" s="306"/>
      <c r="Y302" s="306"/>
      <c r="Z302" s="306"/>
      <c r="AA302" s="306"/>
      <c r="AB302" s="306"/>
      <c r="AC302" s="306"/>
      <c r="AD302" s="306"/>
      <c r="AE302" s="306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>
        <f>IF(AM315=1,INT(X315*0.1),IF(AM315=2,X315-AV315,0))</f>
        <v>0</v>
      </c>
      <c r="BC302" s="9"/>
      <c r="BD302" s="9"/>
      <c r="BE302" s="9"/>
      <c r="BF302" s="308" t="s">
        <v>49</v>
      </c>
      <c r="BG302" s="308"/>
      <c r="BH302" s="332">
        <f t="shared" ref="BH302" si="137">$BH$1</f>
        <v>0</v>
      </c>
      <c r="BI302" s="332"/>
      <c r="BJ302" s="332"/>
      <c r="BK302" s="332"/>
      <c r="BL302" s="332"/>
      <c r="BM302" s="332"/>
      <c r="BN302" s="332"/>
      <c r="BO302" s="332"/>
      <c r="BP302" s="332"/>
      <c r="BQ302" s="332"/>
    </row>
    <row r="303" spans="1:69" ht="14.25" customHeight="1" thickBot="1" x14ac:dyDescent="0.2">
      <c r="A303" s="286" t="s">
        <v>0</v>
      </c>
      <c r="B303" s="286"/>
      <c r="C303" s="10"/>
      <c r="D303" s="288" t="s">
        <v>30</v>
      </c>
      <c r="E303" s="288"/>
      <c r="F303" s="288"/>
      <c r="G303" s="290" t="s">
        <v>1</v>
      </c>
      <c r="H303" s="9"/>
      <c r="I303" s="9"/>
      <c r="J303" s="9"/>
      <c r="K303" s="9"/>
      <c r="L303" s="9"/>
      <c r="M303" s="9"/>
      <c r="N303" s="9"/>
      <c r="O303" s="9"/>
      <c r="P303" s="9"/>
      <c r="Q303" s="11"/>
      <c r="R303" s="307"/>
      <c r="S303" s="307"/>
      <c r="T303" s="307"/>
      <c r="U303" s="307"/>
      <c r="V303" s="307"/>
      <c r="W303" s="307"/>
      <c r="X303" s="307"/>
      <c r="Y303" s="307"/>
      <c r="Z303" s="307"/>
      <c r="AA303" s="307"/>
      <c r="AB303" s="307"/>
      <c r="AC303" s="307"/>
      <c r="AD303" s="307"/>
      <c r="AE303" s="307"/>
      <c r="AF303" s="12"/>
      <c r="AG303" s="12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333">
        <f t="shared" ref="AX303" si="138">$AX$2</f>
        <v>0</v>
      </c>
      <c r="AY303" s="333"/>
      <c r="AZ303" s="333"/>
      <c r="BA303" s="333"/>
      <c r="BB303" s="333"/>
      <c r="BC303" s="333"/>
      <c r="BD303" s="333"/>
      <c r="BE303" s="333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</row>
    <row r="304" spans="1:69" ht="14.25" customHeight="1" thickTop="1" x14ac:dyDescent="0.15">
      <c r="A304" s="287"/>
      <c r="B304" s="287"/>
      <c r="C304" s="13"/>
      <c r="D304" s="289"/>
      <c r="E304" s="289"/>
      <c r="F304" s="289"/>
      <c r="G304" s="291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247" t="s">
        <v>31</v>
      </c>
      <c r="AT304" s="247"/>
      <c r="AU304" s="247"/>
      <c r="AV304" s="247"/>
      <c r="AW304" s="247"/>
      <c r="AX304" s="334">
        <f>$AX$3</f>
        <v>0</v>
      </c>
      <c r="AY304" s="335"/>
      <c r="AZ304" s="335"/>
      <c r="BA304" s="335"/>
      <c r="BB304" s="335"/>
      <c r="BC304" s="335"/>
      <c r="BD304" s="335"/>
      <c r="BE304" s="335"/>
      <c r="BF304" s="335"/>
      <c r="BG304" s="335"/>
      <c r="BH304" s="335"/>
      <c r="BI304" s="335"/>
      <c r="BJ304" s="335"/>
      <c r="BK304" s="335"/>
      <c r="BL304" s="335"/>
      <c r="BM304" s="335"/>
      <c r="BN304" s="335"/>
      <c r="BO304" s="335"/>
      <c r="BP304" s="336"/>
      <c r="BQ304" s="9"/>
    </row>
    <row r="305" spans="1:69" ht="12.75" customHeight="1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340">
        <f t="shared" ref="U305" si="139">$U$4</f>
        <v>0</v>
      </c>
      <c r="V305" s="341"/>
      <c r="W305" s="342"/>
      <c r="X305" s="260" t="s">
        <v>16</v>
      </c>
      <c r="Y305" s="260"/>
      <c r="Z305" s="260"/>
      <c r="AA305" s="260"/>
      <c r="AB305" s="260"/>
      <c r="AC305" s="260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247" t="s">
        <v>32</v>
      </c>
      <c r="AT305" s="247"/>
      <c r="AU305" s="247"/>
      <c r="AV305" s="247"/>
      <c r="AW305" s="248"/>
      <c r="AX305" s="346">
        <f>$AX$4</f>
        <v>0</v>
      </c>
      <c r="AY305" s="347"/>
      <c r="AZ305" s="347"/>
      <c r="BA305" s="347"/>
      <c r="BB305" s="347"/>
      <c r="BC305" s="347"/>
      <c r="BD305" s="347"/>
      <c r="BE305" s="347"/>
      <c r="BF305" s="347"/>
      <c r="BG305" s="347"/>
      <c r="BH305" s="347"/>
      <c r="BI305" s="347"/>
      <c r="BJ305" s="347"/>
      <c r="BK305" s="347"/>
      <c r="BL305" s="347"/>
      <c r="BM305" s="347"/>
      <c r="BN305" s="347"/>
      <c r="BO305" s="347"/>
      <c r="BP305" s="348"/>
      <c r="BQ305" s="25" t="s">
        <v>26</v>
      </c>
    </row>
    <row r="306" spans="1:69" ht="9.75" customHeight="1" thickBo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4"/>
      <c r="S306" s="14"/>
      <c r="T306" s="14"/>
      <c r="U306" s="343"/>
      <c r="V306" s="344"/>
      <c r="W306" s="345"/>
      <c r="X306" s="302"/>
      <c r="Y306" s="302"/>
      <c r="Z306" s="302"/>
      <c r="AA306" s="302"/>
      <c r="AB306" s="302"/>
      <c r="AC306" s="302"/>
      <c r="AD306" s="14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247" t="s">
        <v>33</v>
      </c>
      <c r="AT306" s="247"/>
      <c r="AU306" s="247"/>
      <c r="AV306" s="247"/>
      <c r="AW306" s="247"/>
      <c r="AX306" s="349">
        <f>$AX$5</f>
        <v>0</v>
      </c>
      <c r="AY306" s="350"/>
      <c r="AZ306" s="350"/>
      <c r="BA306" s="350"/>
      <c r="BB306" s="350"/>
      <c r="BC306" s="350"/>
      <c r="BD306" s="350"/>
      <c r="BE306" s="350"/>
      <c r="BF306" s="350"/>
      <c r="BG306" s="350"/>
      <c r="BH306" s="350"/>
      <c r="BI306" s="350"/>
      <c r="BJ306" s="350"/>
      <c r="BK306" s="350"/>
      <c r="BL306" s="350"/>
      <c r="BM306" s="350"/>
      <c r="BN306" s="350"/>
      <c r="BO306" s="350"/>
      <c r="BP306" s="351"/>
      <c r="BQ306" s="25"/>
    </row>
    <row r="307" spans="1:69" ht="9.75" customHeight="1" x14ac:dyDescent="0.15">
      <c r="A307" s="273" t="s">
        <v>29</v>
      </c>
      <c r="B307" s="280" t="str">
        <f>IF(B315&lt;&gt;"",B264+1,"")</f>
        <v/>
      </c>
      <c r="C307" s="282" t="s">
        <v>74</v>
      </c>
      <c r="D307" s="284">
        <f t="shared" ref="D307" si="140">$D$6</f>
        <v>1</v>
      </c>
      <c r="E307" s="274" t="s">
        <v>2</v>
      </c>
      <c r="F307" s="275" t="s">
        <v>3</v>
      </c>
      <c r="G307" s="276"/>
      <c r="H307" s="266"/>
      <c r="I307" s="279"/>
      <c r="J307" s="264"/>
      <c r="K307" s="266"/>
      <c r="L307" s="268"/>
      <c r="M307" s="270"/>
      <c r="N307" s="266"/>
      <c r="O307" s="271" t="s">
        <v>4</v>
      </c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247" t="s">
        <v>39</v>
      </c>
      <c r="AT307" s="247"/>
      <c r="AU307" s="247"/>
      <c r="AV307" s="247"/>
      <c r="AW307" s="248"/>
      <c r="AX307" s="349">
        <f>$AX$6</f>
        <v>0</v>
      </c>
      <c r="AY307" s="350"/>
      <c r="AZ307" s="350"/>
      <c r="BA307" s="350"/>
      <c r="BB307" s="350"/>
      <c r="BC307" s="350"/>
      <c r="BD307" s="350"/>
      <c r="BE307" s="350"/>
      <c r="BF307" s="350"/>
      <c r="BG307" s="350"/>
      <c r="BH307" s="350"/>
      <c r="BI307" s="350"/>
      <c r="BJ307" s="350"/>
      <c r="BK307" s="350"/>
      <c r="BL307" s="350"/>
      <c r="BM307" s="350"/>
      <c r="BN307" s="350"/>
      <c r="BO307" s="350"/>
      <c r="BP307" s="351"/>
      <c r="BQ307" s="9"/>
    </row>
    <row r="308" spans="1:69" ht="11.25" customHeight="1" thickBot="1" x14ac:dyDescent="0.2">
      <c r="A308" s="273"/>
      <c r="B308" s="281"/>
      <c r="C308" s="283"/>
      <c r="D308" s="285"/>
      <c r="E308" s="274"/>
      <c r="F308" s="277"/>
      <c r="G308" s="278"/>
      <c r="H308" s="267"/>
      <c r="I308" s="112"/>
      <c r="J308" s="265"/>
      <c r="K308" s="267"/>
      <c r="L308" s="269"/>
      <c r="M308" s="113"/>
      <c r="N308" s="267"/>
      <c r="O308" s="272"/>
      <c r="P308" s="15"/>
      <c r="Q308" s="9"/>
      <c r="R308" s="252" t="s">
        <v>40</v>
      </c>
      <c r="S308" s="352">
        <f t="shared" ref="S308" si="141">$S$7</f>
        <v>0</v>
      </c>
      <c r="T308" s="353"/>
      <c r="U308" s="257" t="s">
        <v>12</v>
      </c>
      <c r="V308" s="356">
        <f t="shared" ref="V308" si="142">$V$7</f>
        <v>0</v>
      </c>
      <c r="W308" s="260" t="s">
        <v>15</v>
      </c>
      <c r="X308" s="260"/>
      <c r="Y308" s="352">
        <f t="shared" ref="Y308" si="143">$Y$7</f>
        <v>0</v>
      </c>
      <c r="Z308" s="359"/>
      <c r="AA308" s="353"/>
      <c r="AB308" s="260" t="s">
        <v>17</v>
      </c>
      <c r="AC308" s="260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16" t="s">
        <v>5</v>
      </c>
      <c r="AV308" s="16"/>
      <c r="AW308" s="16"/>
      <c r="AX308" s="16"/>
      <c r="AY308" s="16"/>
      <c r="AZ308" s="16"/>
      <c r="BA308" s="16"/>
      <c r="BB308" s="16"/>
      <c r="BC308" s="16"/>
      <c r="BD308" s="16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</row>
    <row r="309" spans="1:69" ht="6.75" customHeight="1" x14ac:dyDescent="0.15">
      <c r="A309" s="9"/>
      <c r="B309" s="9"/>
      <c r="C309" s="9"/>
      <c r="D309" s="9"/>
      <c r="E309" s="9"/>
      <c r="F309" s="226" t="s">
        <v>7</v>
      </c>
      <c r="G309" s="227"/>
      <c r="H309" s="232">
        <f t="shared" ref="H309" si="144">$H$8</f>
        <v>0</v>
      </c>
      <c r="I309" s="232"/>
      <c r="J309" s="232"/>
      <c r="K309" s="232"/>
      <c r="L309" s="232"/>
      <c r="M309" s="232"/>
      <c r="N309" s="232"/>
      <c r="O309" s="233"/>
      <c r="P309" s="15"/>
      <c r="Q309" s="9"/>
      <c r="R309" s="252"/>
      <c r="S309" s="354"/>
      <c r="T309" s="355"/>
      <c r="U309" s="257"/>
      <c r="V309" s="357"/>
      <c r="W309" s="260"/>
      <c r="X309" s="260"/>
      <c r="Y309" s="354"/>
      <c r="Z309" s="360"/>
      <c r="AA309" s="355"/>
      <c r="AB309" s="260"/>
      <c r="AC309" s="260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238"/>
      <c r="AV309" s="239"/>
      <c r="AW309" s="239"/>
      <c r="AX309" s="239"/>
      <c r="AY309" s="239"/>
      <c r="AZ309" s="239"/>
      <c r="BA309" s="239"/>
      <c r="BB309" s="244"/>
      <c r="BC309" s="263" t="s">
        <v>21</v>
      </c>
      <c r="BD309" s="263"/>
      <c r="BE309" s="263"/>
      <c r="BF309" s="358">
        <f t="shared" ref="BF309" si="145">$BF$8</f>
        <v>0</v>
      </c>
      <c r="BG309" s="358"/>
      <c r="BH309" s="358"/>
      <c r="BI309" s="358"/>
      <c r="BJ309" s="358"/>
      <c r="BK309" s="358"/>
      <c r="BL309" s="358"/>
      <c r="BM309" s="358"/>
      <c r="BN309" s="358"/>
      <c r="BO309" s="358"/>
      <c r="BP309" s="358"/>
      <c r="BQ309" s="9"/>
    </row>
    <row r="310" spans="1:69" ht="4.5" customHeight="1" x14ac:dyDescent="0.15">
      <c r="A310" s="220" t="s">
        <v>6</v>
      </c>
      <c r="B310" s="220"/>
      <c r="C310" s="220"/>
      <c r="D310" s="220"/>
      <c r="E310" s="220"/>
      <c r="F310" s="228"/>
      <c r="G310" s="229"/>
      <c r="H310" s="234"/>
      <c r="I310" s="234"/>
      <c r="J310" s="234"/>
      <c r="K310" s="234"/>
      <c r="L310" s="234"/>
      <c r="M310" s="234"/>
      <c r="N310" s="234"/>
      <c r="O310" s="235"/>
      <c r="P310" s="15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240"/>
      <c r="AV310" s="241"/>
      <c r="AW310" s="241"/>
      <c r="AX310" s="241"/>
      <c r="AY310" s="241"/>
      <c r="AZ310" s="241"/>
      <c r="BA310" s="241"/>
      <c r="BB310" s="245"/>
      <c r="BC310" s="263"/>
      <c r="BD310" s="263"/>
      <c r="BE310" s="263"/>
      <c r="BF310" s="358"/>
      <c r="BG310" s="358"/>
      <c r="BH310" s="358"/>
      <c r="BI310" s="358"/>
      <c r="BJ310" s="358"/>
      <c r="BK310" s="358"/>
      <c r="BL310" s="358"/>
      <c r="BM310" s="358"/>
      <c r="BN310" s="358"/>
      <c r="BO310" s="358"/>
      <c r="BP310" s="358"/>
      <c r="BQ310" s="9"/>
    </row>
    <row r="311" spans="1:69" ht="9.75" customHeight="1" thickBot="1" x14ac:dyDescent="0.2">
      <c r="A311" s="220"/>
      <c r="B311" s="220"/>
      <c r="C311" s="220"/>
      <c r="D311" s="220"/>
      <c r="E311" s="220"/>
      <c r="F311" s="230"/>
      <c r="G311" s="231"/>
      <c r="H311" s="236"/>
      <c r="I311" s="236"/>
      <c r="J311" s="236"/>
      <c r="K311" s="236"/>
      <c r="L311" s="236"/>
      <c r="M311" s="236"/>
      <c r="N311" s="236"/>
      <c r="O311" s="237"/>
      <c r="P311" s="15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242"/>
      <c r="AV311" s="243"/>
      <c r="AW311" s="243"/>
      <c r="AX311" s="243"/>
      <c r="AY311" s="243"/>
      <c r="AZ311" s="243"/>
      <c r="BA311" s="243"/>
      <c r="BB311" s="246"/>
      <c r="BC311" s="53"/>
      <c r="BD311" s="53"/>
      <c r="BE311" s="53"/>
      <c r="BF311" s="358">
        <f t="shared" ref="BF311" si="146">$BF$10</f>
        <v>0</v>
      </c>
      <c r="BG311" s="358"/>
      <c r="BH311" s="358"/>
      <c r="BI311" s="358"/>
      <c r="BJ311" s="358"/>
      <c r="BK311" s="358"/>
      <c r="BL311" s="358"/>
      <c r="BM311" s="358"/>
      <c r="BN311" s="358"/>
      <c r="BO311" s="358"/>
      <c r="BP311" s="358"/>
      <c r="BQ311" s="9"/>
    </row>
    <row r="312" spans="1:69" ht="7.5" customHeight="1" thickBo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</row>
    <row r="313" spans="1:69" x14ac:dyDescent="0.15">
      <c r="A313" s="222" t="s">
        <v>8</v>
      </c>
      <c r="B313" s="210" t="s">
        <v>35</v>
      </c>
      <c r="C313" s="211"/>
      <c r="D313" s="211"/>
      <c r="E313" s="217"/>
      <c r="F313" s="17" t="s">
        <v>36</v>
      </c>
      <c r="G313" s="210" t="s">
        <v>9</v>
      </c>
      <c r="H313" s="211"/>
      <c r="I313" s="211"/>
      <c r="J313" s="211"/>
      <c r="K313" s="211"/>
      <c r="L313" s="211"/>
      <c r="M313" s="211"/>
      <c r="N313" s="211"/>
      <c r="O313" s="211"/>
      <c r="P313" s="211"/>
      <c r="Q313" s="217"/>
      <c r="R313" s="210" t="s">
        <v>10</v>
      </c>
      <c r="S313" s="217"/>
      <c r="T313" s="224" t="s">
        <v>11</v>
      </c>
      <c r="U313" s="210" t="s">
        <v>13</v>
      </c>
      <c r="V313" s="211"/>
      <c r="W313" s="217"/>
      <c r="X313" s="210" t="s">
        <v>14</v>
      </c>
      <c r="Y313" s="211"/>
      <c r="Z313" s="211"/>
      <c r="AA313" s="211"/>
      <c r="AB313" s="211"/>
      <c r="AC313" s="211"/>
      <c r="AD313" s="211"/>
      <c r="AE313" s="211"/>
      <c r="AF313" s="210" t="s">
        <v>50</v>
      </c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2"/>
      <c r="AV313" s="216" t="s">
        <v>57</v>
      </c>
      <c r="AW313" s="211"/>
      <c r="AX313" s="211"/>
      <c r="AY313" s="211"/>
      <c r="AZ313" s="211"/>
      <c r="BA313" s="211"/>
      <c r="BB313" s="211"/>
      <c r="BC313" s="211"/>
      <c r="BD313" s="217"/>
      <c r="BE313" s="210" t="s">
        <v>58</v>
      </c>
      <c r="BF313" s="217"/>
      <c r="BG313" s="210" t="s">
        <v>59</v>
      </c>
      <c r="BH313" s="211"/>
      <c r="BI313" s="211"/>
      <c r="BJ313" s="211"/>
      <c r="BK313" s="211"/>
      <c r="BL313" s="211"/>
      <c r="BM313" s="211"/>
      <c r="BN313" s="211"/>
      <c r="BO313" s="211"/>
      <c r="BP313" s="212"/>
      <c r="BQ313" s="26"/>
    </row>
    <row r="314" spans="1:69" x14ac:dyDescent="0.15">
      <c r="A314" s="223"/>
      <c r="B314" s="213"/>
      <c r="C314" s="214"/>
      <c r="D314" s="214"/>
      <c r="E314" s="219"/>
      <c r="F314" s="18" t="s">
        <v>37</v>
      </c>
      <c r="G314" s="213"/>
      <c r="H314" s="214"/>
      <c r="I314" s="214"/>
      <c r="J314" s="214"/>
      <c r="K314" s="214"/>
      <c r="L314" s="214"/>
      <c r="M314" s="214"/>
      <c r="N314" s="214"/>
      <c r="O314" s="214"/>
      <c r="P314" s="214"/>
      <c r="Q314" s="219"/>
      <c r="R314" s="213"/>
      <c r="S314" s="219"/>
      <c r="T314" s="225"/>
      <c r="U314" s="213"/>
      <c r="V314" s="214"/>
      <c r="W314" s="219"/>
      <c r="X314" s="213"/>
      <c r="Y314" s="214"/>
      <c r="Z314" s="214"/>
      <c r="AA314" s="214"/>
      <c r="AB314" s="214"/>
      <c r="AC314" s="214"/>
      <c r="AD314" s="214"/>
      <c r="AE314" s="214"/>
      <c r="AF314" s="213"/>
      <c r="AG314" s="214"/>
      <c r="AH314" s="214"/>
      <c r="AI314" s="214"/>
      <c r="AJ314" s="214"/>
      <c r="AK314" s="214"/>
      <c r="AL314" s="214"/>
      <c r="AM314" s="214"/>
      <c r="AN314" s="214"/>
      <c r="AO314" s="214"/>
      <c r="AP314" s="214"/>
      <c r="AQ314" s="214"/>
      <c r="AR314" s="214"/>
      <c r="AS314" s="214"/>
      <c r="AT314" s="214"/>
      <c r="AU314" s="215"/>
      <c r="AV314" s="218"/>
      <c r="AW314" s="214"/>
      <c r="AX314" s="214"/>
      <c r="AY314" s="214"/>
      <c r="AZ314" s="214"/>
      <c r="BA314" s="214"/>
      <c r="BB314" s="214"/>
      <c r="BC314" s="214"/>
      <c r="BD314" s="219"/>
      <c r="BE314" s="213"/>
      <c r="BF314" s="219"/>
      <c r="BG314" s="213"/>
      <c r="BH314" s="214"/>
      <c r="BI314" s="214"/>
      <c r="BJ314" s="214"/>
      <c r="BK314" s="214"/>
      <c r="BL314" s="214"/>
      <c r="BM314" s="214"/>
      <c r="BN314" s="214"/>
      <c r="BO314" s="214"/>
      <c r="BP314" s="215"/>
      <c r="BQ314" s="26"/>
    </row>
    <row r="315" spans="1:69" ht="13.5" customHeight="1" x14ac:dyDescent="0.15">
      <c r="A315" s="184"/>
      <c r="B315" s="186"/>
      <c r="C315" s="187"/>
      <c r="D315" s="187"/>
      <c r="E315" s="188"/>
      <c r="F315" s="65"/>
      <c r="G315" s="186"/>
      <c r="H315" s="187"/>
      <c r="I315" s="187"/>
      <c r="J315" s="187"/>
      <c r="K315" s="187"/>
      <c r="L315" s="187"/>
      <c r="M315" s="187"/>
      <c r="N315" s="187"/>
      <c r="O315" s="187"/>
      <c r="P315" s="187"/>
      <c r="Q315" s="188"/>
      <c r="R315" s="192"/>
      <c r="S315" s="193"/>
      <c r="T315" s="196"/>
      <c r="U315" s="136"/>
      <c r="V315" s="137"/>
      <c r="W315" s="138"/>
      <c r="X315" s="142"/>
      <c r="Y315" s="143"/>
      <c r="Z315" s="143"/>
      <c r="AA315" s="143"/>
      <c r="AB315" s="143"/>
      <c r="AC315" s="143"/>
      <c r="AD315" s="143"/>
      <c r="AE315" s="143"/>
      <c r="AF315" s="316">
        <v>10</v>
      </c>
      <c r="AG315" s="311"/>
      <c r="AH315" s="311"/>
      <c r="AI315" s="311"/>
      <c r="AJ315" s="311"/>
      <c r="AK315" s="311"/>
      <c r="AL315" s="312"/>
      <c r="AM315" s="50">
        <f>IF(ISBLANK(AF315),1,IF(AF315=10,1,IF(AF315="内税",2,IF(AF315=0,3))))</f>
        <v>1</v>
      </c>
      <c r="AN315" s="50">
        <f>IF(AM315=1,X315,0)</f>
        <v>0</v>
      </c>
      <c r="AO315" s="50">
        <f>IF(AM315=1,INT(X315*0.1),0)</f>
        <v>0</v>
      </c>
      <c r="AP315" s="50">
        <f>IF(AM315=2,ROUNDUP(X315/1.1,0),0)</f>
        <v>0</v>
      </c>
      <c r="AQ315" s="50">
        <f>IF(AM315=2,X315-AP315,0)</f>
        <v>0</v>
      </c>
      <c r="AR315" s="50">
        <f>IF(AM315=3,X315,0)</f>
        <v>0</v>
      </c>
      <c r="AS315" s="52">
        <v>0</v>
      </c>
      <c r="AT315" s="148">
        <f>IF(AM315&lt;3,10,0)</f>
        <v>10</v>
      </c>
      <c r="AU315" s="149"/>
      <c r="AV315" s="152">
        <f>IF(AM315=1,AN315,IF(AM315=2,AP315,AR315))</f>
        <v>0</v>
      </c>
      <c r="AW315" s="153"/>
      <c r="AX315" s="153"/>
      <c r="AY315" s="153"/>
      <c r="AZ315" s="153"/>
      <c r="BA315" s="153"/>
      <c r="BB315" s="153"/>
      <c r="BC315" s="153"/>
      <c r="BD315" s="154"/>
      <c r="BE315" s="158">
        <f>IF(AM315=1,AO315,IF(AM315=2,AQ315,AS315))</f>
        <v>0</v>
      </c>
      <c r="BF315" s="159"/>
      <c r="BG315" s="162">
        <f>AV315+BE315</f>
        <v>0</v>
      </c>
      <c r="BH315" s="163"/>
      <c r="BI315" s="163"/>
      <c r="BJ315" s="163"/>
      <c r="BK315" s="163"/>
      <c r="BL315" s="163"/>
      <c r="BM315" s="163"/>
      <c r="BN315" s="163"/>
      <c r="BO315" s="163"/>
      <c r="BP315" s="164"/>
      <c r="BQ315" s="49"/>
    </row>
    <row r="316" spans="1:69" ht="13.5" customHeight="1" x14ac:dyDescent="0.15">
      <c r="A316" s="198"/>
      <c r="B316" s="199"/>
      <c r="C316" s="200"/>
      <c r="D316" s="200"/>
      <c r="E316" s="201"/>
      <c r="F316" s="66"/>
      <c r="G316" s="199"/>
      <c r="H316" s="200"/>
      <c r="I316" s="200"/>
      <c r="J316" s="200"/>
      <c r="K316" s="200"/>
      <c r="L316" s="200"/>
      <c r="M316" s="200"/>
      <c r="N316" s="200"/>
      <c r="O316" s="200"/>
      <c r="P316" s="200"/>
      <c r="Q316" s="201"/>
      <c r="R316" s="202"/>
      <c r="S316" s="203"/>
      <c r="T316" s="204"/>
      <c r="U316" s="205"/>
      <c r="V316" s="206"/>
      <c r="W316" s="207"/>
      <c r="X316" s="171"/>
      <c r="Y316" s="172"/>
      <c r="Z316" s="172"/>
      <c r="AA316" s="172"/>
      <c r="AB316" s="172"/>
      <c r="AC316" s="172"/>
      <c r="AD316" s="172"/>
      <c r="AE316" s="172"/>
      <c r="AF316" s="317"/>
      <c r="AG316" s="314"/>
      <c r="AH316" s="314"/>
      <c r="AI316" s="314"/>
      <c r="AJ316" s="314"/>
      <c r="AK316" s="314"/>
      <c r="AL316" s="315"/>
      <c r="AM316" s="50"/>
      <c r="AN316" s="50"/>
      <c r="AO316" s="50"/>
      <c r="AP316" s="50"/>
      <c r="AQ316" s="50"/>
      <c r="AR316" s="50"/>
      <c r="AS316" s="52"/>
      <c r="AT316" s="174"/>
      <c r="AU316" s="175"/>
      <c r="AV316" s="176"/>
      <c r="AW316" s="177"/>
      <c r="AX316" s="177"/>
      <c r="AY316" s="177"/>
      <c r="AZ316" s="177"/>
      <c r="BA316" s="177"/>
      <c r="BB316" s="177"/>
      <c r="BC316" s="177"/>
      <c r="BD316" s="178"/>
      <c r="BE316" s="179"/>
      <c r="BF316" s="180"/>
      <c r="BG316" s="181"/>
      <c r="BH316" s="182"/>
      <c r="BI316" s="182"/>
      <c r="BJ316" s="182"/>
      <c r="BK316" s="182"/>
      <c r="BL316" s="182"/>
      <c r="BM316" s="182"/>
      <c r="BN316" s="182"/>
      <c r="BO316" s="182"/>
      <c r="BP316" s="183"/>
      <c r="BQ316" s="49"/>
    </row>
    <row r="317" spans="1:69" ht="13.5" customHeight="1" x14ac:dyDescent="0.15">
      <c r="A317" s="184"/>
      <c r="B317" s="186"/>
      <c r="C317" s="187"/>
      <c r="D317" s="187"/>
      <c r="E317" s="188"/>
      <c r="F317" s="65"/>
      <c r="G317" s="186"/>
      <c r="H317" s="187"/>
      <c r="I317" s="187"/>
      <c r="J317" s="187"/>
      <c r="K317" s="187"/>
      <c r="L317" s="187"/>
      <c r="M317" s="187"/>
      <c r="N317" s="187"/>
      <c r="O317" s="187"/>
      <c r="P317" s="187"/>
      <c r="Q317" s="188"/>
      <c r="R317" s="192"/>
      <c r="S317" s="193"/>
      <c r="T317" s="196"/>
      <c r="U317" s="136"/>
      <c r="V317" s="137"/>
      <c r="W317" s="138"/>
      <c r="X317" s="142"/>
      <c r="Y317" s="143"/>
      <c r="Z317" s="143"/>
      <c r="AA317" s="143"/>
      <c r="AB317" s="143"/>
      <c r="AC317" s="143"/>
      <c r="AD317" s="143"/>
      <c r="AE317" s="143"/>
      <c r="AF317" s="316">
        <v>10</v>
      </c>
      <c r="AG317" s="311"/>
      <c r="AH317" s="311"/>
      <c r="AI317" s="311"/>
      <c r="AJ317" s="311"/>
      <c r="AK317" s="311"/>
      <c r="AL317" s="312"/>
      <c r="AM317" s="50">
        <f t="shared" ref="AM317" si="147">IF(ISBLANK(AF317),1,IF(AF317=10,1,IF(AF317="内税",2,IF(AF317=0,3))))</f>
        <v>1</v>
      </c>
      <c r="AN317" s="50">
        <f>IF(AM317=1,X317,0)</f>
        <v>0</v>
      </c>
      <c r="AO317" s="50">
        <f>IF(AM317=1,INT(X317*0.1),0)</f>
        <v>0</v>
      </c>
      <c r="AP317" s="50">
        <f>IF(AM317=2,ROUNDUP(X317/1.1,0),0)</f>
        <v>0</v>
      </c>
      <c r="AQ317" s="50">
        <f>IF(AM317=2,X317-AP317,0)</f>
        <v>0</v>
      </c>
      <c r="AR317" s="50">
        <f>IF(AM317=3,X317,0)</f>
        <v>0</v>
      </c>
      <c r="AS317" s="52">
        <v>0</v>
      </c>
      <c r="AT317" s="148">
        <f>IF(AM317&lt;3,10,0)</f>
        <v>10</v>
      </c>
      <c r="AU317" s="149"/>
      <c r="AV317" s="152">
        <f>IF(AM317=1,AN317,IF(AM317=2,AP317,AR317))</f>
        <v>0</v>
      </c>
      <c r="AW317" s="153"/>
      <c r="AX317" s="153"/>
      <c r="AY317" s="153"/>
      <c r="AZ317" s="153"/>
      <c r="BA317" s="153"/>
      <c r="BB317" s="153"/>
      <c r="BC317" s="153"/>
      <c r="BD317" s="154"/>
      <c r="BE317" s="158">
        <f>IF(AM317=1,AO317,IF(AM317=2,AQ317,AS317))</f>
        <v>0</v>
      </c>
      <c r="BF317" s="159"/>
      <c r="BG317" s="162">
        <f>AV317+BE317</f>
        <v>0</v>
      </c>
      <c r="BH317" s="163"/>
      <c r="BI317" s="163"/>
      <c r="BJ317" s="163"/>
      <c r="BK317" s="163"/>
      <c r="BL317" s="163"/>
      <c r="BM317" s="163"/>
      <c r="BN317" s="163"/>
      <c r="BO317" s="163"/>
      <c r="BP317" s="164"/>
      <c r="BQ317" s="49"/>
    </row>
    <row r="318" spans="1:69" ht="13.5" customHeight="1" x14ac:dyDescent="0.15">
      <c r="A318" s="198"/>
      <c r="B318" s="199"/>
      <c r="C318" s="200"/>
      <c r="D318" s="200"/>
      <c r="E318" s="201"/>
      <c r="F318" s="66"/>
      <c r="G318" s="199"/>
      <c r="H318" s="200"/>
      <c r="I318" s="200"/>
      <c r="J318" s="200"/>
      <c r="K318" s="200"/>
      <c r="L318" s="200"/>
      <c r="M318" s="200"/>
      <c r="N318" s="200"/>
      <c r="O318" s="200"/>
      <c r="P318" s="200"/>
      <c r="Q318" s="201"/>
      <c r="R318" s="202"/>
      <c r="S318" s="203"/>
      <c r="T318" s="204"/>
      <c r="U318" s="205"/>
      <c r="V318" s="206"/>
      <c r="W318" s="207"/>
      <c r="X318" s="171"/>
      <c r="Y318" s="172"/>
      <c r="Z318" s="172"/>
      <c r="AA318" s="172"/>
      <c r="AB318" s="172"/>
      <c r="AC318" s="172"/>
      <c r="AD318" s="172"/>
      <c r="AE318" s="172"/>
      <c r="AF318" s="317"/>
      <c r="AG318" s="314"/>
      <c r="AH318" s="314"/>
      <c r="AI318" s="314"/>
      <c r="AJ318" s="314"/>
      <c r="AK318" s="314"/>
      <c r="AL318" s="315"/>
      <c r="AM318" s="50"/>
      <c r="AN318" s="50"/>
      <c r="AO318" s="50"/>
      <c r="AP318" s="50"/>
      <c r="AQ318" s="50"/>
      <c r="AR318" s="50"/>
      <c r="AS318" s="52"/>
      <c r="AT318" s="174"/>
      <c r="AU318" s="175"/>
      <c r="AV318" s="176"/>
      <c r="AW318" s="177"/>
      <c r="AX318" s="177"/>
      <c r="AY318" s="177"/>
      <c r="AZ318" s="177"/>
      <c r="BA318" s="177"/>
      <c r="BB318" s="177"/>
      <c r="BC318" s="177"/>
      <c r="BD318" s="178"/>
      <c r="BE318" s="179"/>
      <c r="BF318" s="180"/>
      <c r="BG318" s="181"/>
      <c r="BH318" s="182"/>
      <c r="BI318" s="182"/>
      <c r="BJ318" s="182"/>
      <c r="BK318" s="182"/>
      <c r="BL318" s="182"/>
      <c r="BM318" s="182"/>
      <c r="BN318" s="182"/>
      <c r="BO318" s="182"/>
      <c r="BP318" s="183"/>
      <c r="BQ318" s="49"/>
    </row>
    <row r="319" spans="1:69" ht="13.5" customHeight="1" x14ac:dyDescent="0.15">
      <c r="A319" s="184"/>
      <c r="B319" s="186"/>
      <c r="C319" s="187"/>
      <c r="D319" s="187"/>
      <c r="E319" s="188"/>
      <c r="F319" s="65"/>
      <c r="G319" s="186"/>
      <c r="H319" s="187"/>
      <c r="I319" s="187"/>
      <c r="J319" s="187"/>
      <c r="K319" s="187"/>
      <c r="L319" s="187"/>
      <c r="M319" s="187"/>
      <c r="N319" s="187"/>
      <c r="O319" s="187"/>
      <c r="P319" s="187"/>
      <c r="Q319" s="188"/>
      <c r="R319" s="192"/>
      <c r="S319" s="193"/>
      <c r="T319" s="196"/>
      <c r="U319" s="136"/>
      <c r="V319" s="137"/>
      <c r="W319" s="138"/>
      <c r="X319" s="142"/>
      <c r="Y319" s="143"/>
      <c r="Z319" s="143"/>
      <c r="AA319" s="143"/>
      <c r="AB319" s="143"/>
      <c r="AC319" s="143"/>
      <c r="AD319" s="143"/>
      <c r="AE319" s="143"/>
      <c r="AF319" s="316">
        <v>10</v>
      </c>
      <c r="AG319" s="311"/>
      <c r="AH319" s="311"/>
      <c r="AI319" s="311"/>
      <c r="AJ319" s="311"/>
      <c r="AK319" s="311"/>
      <c r="AL319" s="312"/>
      <c r="AM319" s="50">
        <f t="shared" ref="AM319" si="148">IF(ISBLANK(AF319),1,IF(AF319=10,1,IF(AF319="内税",2,IF(AF319=0,3))))</f>
        <v>1</v>
      </c>
      <c r="AN319" s="50">
        <f>IF(AM319=1,X319,0)</f>
        <v>0</v>
      </c>
      <c r="AO319" s="50">
        <f>IF(AM319=1,INT(X319*0.1),0)</f>
        <v>0</v>
      </c>
      <c r="AP319" s="50">
        <f>IF(AM319=2,ROUNDUP(X319/1.1,0),0)</f>
        <v>0</v>
      </c>
      <c r="AQ319" s="50">
        <f>IF(AM319=2,X319-AP319,0)</f>
        <v>0</v>
      </c>
      <c r="AR319" s="50">
        <f>IF(AM319=3,X319,0)</f>
        <v>0</v>
      </c>
      <c r="AS319" s="52">
        <v>0</v>
      </c>
      <c r="AT319" s="148">
        <f>IF(AM319&lt;3,10,0)</f>
        <v>10</v>
      </c>
      <c r="AU319" s="149"/>
      <c r="AV319" s="152">
        <f>IF(AM319=1,AN319,IF(AM319=2,AP319,AR319))</f>
        <v>0</v>
      </c>
      <c r="AW319" s="153"/>
      <c r="AX319" s="153"/>
      <c r="AY319" s="153"/>
      <c r="AZ319" s="153"/>
      <c r="BA319" s="153"/>
      <c r="BB319" s="153"/>
      <c r="BC319" s="153"/>
      <c r="BD319" s="154"/>
      <c r="BE319" s="158">
        <f>IF(AM319=1,AO319,IF(AM319=2,AQ319,AS319))</f>
        <v>0</v>
      </c>
      <c r="BF319" s="159"/>
      <c r="BG319" s="162">
        <f>AV319+BE319</f>
        <v>0</v>
      </c>
      <c r="BH319" s="163"/>
      <c r="BI319" s="163"/>
      <c r="BJ319" s="163"/>
      <c r="BK319" s="163"/>
      <c r="BL319" s="163"/>
      <c r="BM319" s="163"/>
      <c r="BN319" s="163"/>
      <c r="BO319" s="163"/>
      <c r="BP319" s="164"/>
      <c r="BQ319" s="49"/>
    </row>
    <row r="320" spans="1:69" ht="13.5" customHeight="1" x14ac:dyDescent="0.15">
      <c r="A320" s="198"/>
      <c r="B320" s="199"/>
      <c r="C320" s="200"/>
      <c r="D320" s="200"/>
      <c r="E320" s="201"/>
      <c r="F320" s="66"/>
      <c r="G320" s="199"/>
      <c r="H320" s="200"/>
      <c r="I320" s="200"/>
      <c r="J320" s="200"/>
      <c r="K320" s="200"/>
      <c r="L320" s="200"/>
      <c r="M320" s="200"/>
      <c r="N320" s="200"/>
      <c r="O320" s="200"/>
      <c r="P320" s="200"/>
      <c r="Q320" s="201"/>
      <c r="R320" s="202"/>
      <c r="S320" s="203"/>
      <c r="T320" s="204"/>
      <c r="U320" s="205"/>
      <c r="V320" s="206"/>
      <c r="W320" s="207"/>
      <c r="X320" s="171"/>
      <c r="Y320" s="172"/>
      <c r="Z320" s="172"/>
      <c r="AA320" s="172"/>
      <c r="AB320" s="172"/>
      <c r="AC320" s="172"/>
      <c r="AD320" s="172"/>
      <c r="AE320" s="172"/>
      <c r="AF320" s="317"/>
      <c r="AG320" s="314"/>
      <c r="AH320" s="314"/>
      <c r="AI320" s="314"/>
      <c r="AJ320" s="314"/>
      <c r="AK320" s="314"/>
      <c r="AL320" s="315"/>
      <c r="AM320" s="50"/>
      <c r="AN320" s="50"/>
      <c r="AO320" s="50"/>
      <c r="AP320" s="50"/>
      <c r="AQ320" s="50"/>
      <c r="AR320" s="50"/>
      <c r="AS320" s="52"/>
      <c r="AT320" s="174"/>
      <c r="AU320" s="175"/>
      <c r="AV320" s="176"/>
      <c r="AW320" s="177"/>
      <c r="AX320" s="177"/>
      <c r="AY320" s="177"/>
      <c r="AZ320" s="177"/>
      <c r="BA320" s="177"/>
      <c r="BB320" s="177"/>
      <c r="BC320" s="177"/>
      <c r="BD320" s="178"/>
      <c r="BE320" s="179"/>
      <c r="BF320" s="180"/>
      <c r="BG320" s="181"/>
      <c r="BH320" s="182"/>
      <c r="BI320" s="182"/>
      <c r="BJ320" s="182"/>
      <c r="BK320" s="182"/>
      <c r="BL320" s="182"/>
      <c r="BM320" s="182"/>
      <c r="BN320" s="182"/>
      <c r="BO320" s="182"/>
      <c r="BP320" s="183"/>
      <c r="BQ320" s="49"/>
    </row>
    <row r="321" spans="1:69" ht="13.5" customHeight="1" x14ac:dyDescent="0.15">
      <c r="A321" s="184"/>
      <c r="B321" s="186"/>
      <c r="C321" s="187"/>
      <c r="D321" s="187"/>
      <c r="E321" s="188"/>
      <c r="F321" s="65"/>
      <c r="G321" s="186"/>
      <c r="H321" s="187"/>
      <c r="I321" s="187"/>
      <c r="J321" s="187"/>
      <c r="K321" s="187"/>
      <c r="L321" s="187"/>
      <c r="M321" s="187"/>
      <c r="N321" s="187"/>
      <c r="O321" s="187"/>
      <c r="P321" s="187"/>
      <c r="Q321" s="188"/>
      <c r="R321" s="192"/>
      <c r="S321" s="193"/>
      <c r="T321" s="196"/>
      <c r="U321" s="136"/>
      <c r="V321" s="137"/>
      <c r="W321" s="138"/>
      <c r="X321" s="142"/>
      <c r="Y321" s="143"/>
      <c r="Z321" s="143"/>
      <c r="AA321" s="143"/>
      <c r="AB321" s="143"/>
      <c r="AC321" s="143"/>
      <c r="AD321" s="143"/>
      <c r="AE321" s="143"/>
      <c r="AF321" s="316">
        <v>10</v>
      </c>
      <c r="AG321" s="311"/>
      <c r="AH321" s="311"/>
      <c r="AI321" s="311"/>
      <c r="AJ321" s="311"/>
      <c r="AK321" s="311"/>
      <c r="AL321" s="312"/>
      <c r="AM321" s="50">
        <f t="shared" ref="AM321" si="149">IF(ISBLANK(AF321),1,IF(AF321=10,1,IF(AF321="内税",2,IF(AF321=0,3))))</f>
        <v>1</v>
      </c>
      <c r="AN321" s="50">
        <f>IF(AM321=1,X321,0)</f>
        <v>0</v>
      </c>
      <c r="AO321" s="50">
        <f>IF(AM321=1,INT(X321*0.1),0)</f>
        <v>0</v>
      </c>
      <c r="AP321" s="50">
        <f>IF(AM321=2,ROUNDUP(X321/1.1,0),0)</f>
        <v>0</v>
      </c>
      <c r="AQ321" s="50">
        <f>IF(AM321=2,X321-AP321,0)</f>
        <v>0</v>
      </c>
      <c r="AR321" s="50">
        <f>IF(AM321=3,X321,0)</f>
        <v>0</v>
      </c>
      <c r="AS321" s="52">
        <v>0</v>
      </c>
      <c r="AT321" s="148">
        <f>IF(AM321&lt;3,10,0)</f>
        <v>10</v>
      </c>
      <c r="AU321" s="149"/>
      <c r="AV321" s="152">
        <f>IF(AM321=1,AN321,IF(AM321=2,AP321,AR321))</f>
        <v>0</v>
      </c>
      <c r="AW321" s="153"/>
      <c r="AX321" s="153"/>
      <c r="AY321" s="153"/>
      <c r="AZ321" s="153"/>
      <c r="BA321" s="153"/>
      <c r="BB321" s="153"/>
      <c r="BC321" s="153"/>
      <c r="BD321" s="154"/>
      <c r="BE321" s="158">
        <f>IF(AM321=1,AO321,IF(AM321=2,AQ321,AS321))</f>
        <v>0</v>
      </c>
      <c r="BF321" s="159"/>
      <c r="BG321" s="162">
        <f>AV321+BE321</f>
        <v>0</v>
      </c>
      <c r="BH321" s="163"/>
      <c r="BI321" s="163"/>
      <c r="BJ321" s="163"/>
      <c r="BK321" s="163"/>
      <c r="BL321" s="163"/>
      <c r="BM321" s="163"/>
      <c r="BN321" s="163"/>
      <c r="BO321" s="163"/>
      <c r="BP321" s="164"/>
      <c r="BQ321" s="49"/>
    </row>
    <row r="322" spans="1:69" ht="13.5" customHeight="1" x14ac:dyDescent="0.15">
      <c r="A322" s="198"/>
      <c r="B322" s="199"/>
      <c r="C322" s="200"/>
      <c r="D322" s="200"/>
      <c r="E322" s="201"/>
      <c r="F322" s="66"/>
      <c r="G322" s="199"/>
      <c r="H322" s="200"/>
      <c r="I322" s="200"/>
      <c r="J322" s="200"/>
      <c r="K322" s="200"/>
      <c r="L322" s="200"/>
      <c r="M322" s="200"/>
      <c r="N322" s="200"/>
      <c r="O322" s="200"/>
      <c r="P322" s="200"/>
      <c r="Q322" s="201"/>
      <c r="R322" s="202"/>
      <c r="S322" s="203"/>
      <c r="T322" s="204"/>
      <c r="U322" s="205"/>
      <c r="V322" s="206"/>
      <c r="W322" s="207"/>
      <c r="X322" s="171"/>
      <c r="Y322" s="172"/>
      <c r="Z322" s="172"/>
      <c r="AA322" s="172"/>
      <c r="AB322" s="172"/>
      <c r="AC322" s="172"/>
      <c r="AD322" s="172"/>
      <c r="AE322" s="172"/>
      <c r="AF322" s="317"/>
      <c r="AG322" s="314"/>
      <c r="AH322" s="314"/>
      <c r="AI322" s="314"/>
      <c r="AJ322" s="314"/>
      <c r="AK322" s="314"/>
      <c r="AL322" s="315"/>
      <c r="AM322" s="50"/>
      <c r="AN322" s="50"/>
      <c r="AO322" s="50"/>
      <c r="AP322" s="50"/>
      <c r="AQ322" s="50"/>
      <c r="AR322" s="50"/>
      <c r="AS322" s="52"/>
      <c r="AT322" s="174"/>
      <c r="AU322" s="175"/>
      <c r="AV322" s="176"/>
      <c r="AW322" s="177"/>
      <c r="AX322" s="177"/>
      <c r="AY322" s="177"/>
      <c r="AZ322" s="177"/>
      <c r="BA322" s="177"/>
      <c r="BB322" s="177"/>
      <c r="BC322" s="177"/>
      <c r="BD322" s="178"/>
      <c r="BE322" s="179"/>
      <c r="BF322" s="180"/>
      <c r="BG322" s="181"/>
      <c r="BH322" s="182"/>
      <c r="BI322" s="182"/>
      <c r="BJ322" s="182"/>
      <c r="BK322" s="182"/>
      <c r="BL322" s="182"/>
      <c r="BM322" s="182"/>
      <c r="BN322" s="182"/>
      <c r="BO322" s="182"/>
      <c r="BP322" s="183"/>
      <c r="BQ322" s="49"/>
    </row>
    <row r="323" spans="1:69" ht="13.5" customHeight="1" x14ac:dyDescent="0.15">
      <c r="A323" s="184"/>
      <c r="B323" s="186"/>
      <c r="C323" s="187"/>
      <c r="D323" s="187"/>
      <c r="E323" s="188"/>
      <c r="F323" s="65"/>
      <c r="G323" s="186"/>
      <c r="H323" s="187"/>
      <c r="I323" s="187"/>
      <c r="J323" s="187"/>
      <c r="K323" s="187"/>
      <c r="L323" s="187"/>
      <c r="M323" s="187"/>
      <c r="N323" s="187"/>
      <c r="O323" s="187"/>
      <c r="P323" s="187"/>
      <c r="Q323" s="188"/>
      <c r="R323" s="192"/>
      <c r="S323" s="193"/>
      <c r="T323" s="196"/>
      <c r="U323" s="136"/>
      <c r="V323" s="137"/>
      <c r="W323" s="138"/>
      <c r="X323" s="142"/>
      <c r="Y323" s="143"/>
      <c r="Z323" s="143"/>
      <c r="AA323" s="143"/>
      <c r="AB323" s="143"/>
      <c r="AC323" s="143"/>
      <c r="AD323" s="143"/>
      <c r="AE323" s="143"/>
      <c r="AF323" s="316">
        <v>10</v>
      </c>
      <c r="AG323" s="311"/>
      <c r="AH323" s="311"/>
      <c r="AI323" s="311"/>
      <c r="AJ323" s="311"/>
      <c r="AK323" s="311"/>
      <c r="AL323" s="312"/>
      <c r="AM323" s="50">
        <f t="shared" ref="AM323" si="150">IF(ISBLANK(AF323),1,IF(AF323=10,1,IF(AF323="内税",2,IF(AF323=0,3))))</f>
        <v>1</v>
      </c>
      <c r="AN323" s="50">
        <f>IF(AM323=1,X323,0)</f>
        <v>0</v>
      </c>
      <c r="AO323" s="50">
        <f>IF(AM323=1,INT(X323*0.1),0)</f>
        <v>0</v>
      </c>
      <c r="AP323" s="50">
        <f>IF(AM323=2,ROUNDUP(X323/1.1,0),0)</f>
        <v>0</v>
      </c>
      <c r="AQ323" s="50">
        <f>IF(AM323=2,X323-AP323,0)</f>
        <v>0</v>
      </c>
      <c r="AR323" s="50">
        <f>IF(AM323=3,X323,0)</f>
        <v>0</v>
      </c>
      <c r="AS323" s="52">
        <v>0</v>
      </c>
      <c r="AT323" s="148">
        <f>IF(AM323&lt;3,10,0)</f>
        <v>10</v>
      </c>
      <c r="AU323" s="149"/>
      <c r="AV323" s="152">
        <f>IF(AM323=1,AN323,IF(AM323=2,AP323,AR323))</f>
        <v>0</v>
      </c>
      <c r="AW323" s="153"/>
      <c r="AX323" s="153"/>
      <c r="AY323" s="153"/>
      <c r="AZ323" s="153"/>
      <c r="BA323" s="153"/>
      <c r="BB323" s="153"/>
      <c r="BC323" s="153"/>
      <c r="BD323" s="154"/>
      <c r="BE323" s="158">
        <f>IF(AM323=1,AO323,IF(AM323=2,AQ323,AS323))</f>
        <v>0</v>
      </c>
      <c r="BF323" s="159"/>
      <c r="BG323" s="162">
        <f>AV323+BE323</f>
        <v>0</v>
      </c>
      <c r="BH323" s="163"/>
      <c r="BI323" s="163"/>
      <c r="BJ323" s="163"/>
      <c r="BK323" s="163"/>
      <c r="BL323" s="163"/>
      <c r="BM323" s="163"/>
      <c r="BN323" s="163"/>
      <c r="BO323" s="163"/>
      <c r="BP323" s="164"/>
      <c r="BQ323" s="49"/>
    </row>
    <row r="324" spans="1:69" ht="13.5" customHeight="1" x14ac:dyDescent="0.15">
      <c r="A324" s="198"/>
      <c r="B324" s="199"/>
      <c r="C324" s="200"/>
      <c r="D324" s="200"/>
      <c r="E324" s="201"/>
      <c r="F324" s="66"/>
      <c r="G324" s="199"/>
      <c r="H324" s="200"/>
      <c r="I324" s="200"/>
      <c r="J324" s="200"/>
      <c r="K324" s="200"/>
      <c r="L324" s="200"/>
      <c r="M324" s="200"/>
      <c r="N324" s="200"/>
      <c r="O324" s="200"/>
      <c r="P324" s="200"/>
      <c r="Q324" s="201"/>
      <c r="R324" s="202"/>
      <c r="S324" s="203"/>
      <c r="T324" s="204"/>
      <c r="U324" s="205"/>
      <c r="V324" s="206"/>
      <c r="W324" s="207"/>
      <c r="X324" s="171"/>
      <c r="Y324" s="172"/>
      <c r="Z324" s="172"/>
      <c r="AA324" s="172"/>
      <c r="AB324" s="172"/>
      <c r="AC324" s="172"/>
      <c r="AD324" s="172"/>
      <c r="AE324" s="172"/>
      <c r="AF324" s="317"/>
      <c r="AG324" s="314"/>
      <c r="AH324" s="314"/>
      <c r="AI324" s="314"/>
      <c r="AJ324" s="314"/>
      <c r="AK324" s="314"/>
      <c r="AL324" s="315"/>
      <c r="AM324" s="50"/>
      <c r="AN324" s="50"/>
      <c r="AO324" s="50"/>
      <c r="AP324" s="50"/>
      <c r="AQ324" s="50"/>
      <c r="AR324" s="50"/>
      <c r="AS324" s="52"/>
      <c r="AT324" s="174"/>
      <c r="AU324" s="175"/>
      <c r="AV324" s="176"/>
      <c r="AW324" s="177"/>
      <c r="AX324" s="177"/>
      <c r="AY324" s="177"/>
      <c r="AZ324" s="177"/>
      <c r="BA324" s="177"/>
      <c r="BB324" s="177"/>
      <c r="BC324" s="177"/>
      <c r="BD324" s="178"/>
      <c r="BE324" s="179"/>
      <c r="BF324" s="180"/>
      <c r="BG324" s="181"/>
      <c r="BH324" s="182"/>
      <c r="BI324" s="182"/>
      <c r="BJ324" s="182"/>
      <c r="BK324" s="182"/>
      <c r="BL324" s="182"/>
      <c r="BM324" s="182"/>
      <c r="BN324" s="182"/>
      <c r="BO324" s="182"/>
      <c r="BP324" s="183"/>
      <c r="BQ324" s="49"/>
    </row>
    <row r="325" spans="1:69" ht="13.5" customHeight="1" x14ac:dyDescent="0.15">
      <c r="A325" s="184"/>
      <c r="B325" s="186"/>
      <c r="C325" s="187"/>
      <c r="D325" s="187"/>
      <c r="E325" s="188"/>
      <c r="F325" s="65"/>
      <c r="G325" s="186"/>
      <c r="H325" s="187"/>
      <c r="I325" s="187"/>
      <c r="J325" s="187"/>
      <c r="K325" s="187"/>
      <c r="L325" s="187"/>
      <c r="M325" s="187"/>
      <c r="N325" s="187"/>
      <c r="O325" s="187"/>
      <c r="P325" s="187"/>
      <c r="Q325" s="188"/>
      <c r="R325" s="192"/>
      <c r="S325" s="193"/>
      <c r="T325" s="196"/>
      <c r="U325" s="136"/>
      <c r="V325" s="137"/>
      <c r="W325" s="138"/>
      <c r="X325" s="142"/>
      <c r="Y325" s="143"/>
      <c r="Z325" s="143"/>
      <c r="AA325" s="143"/>
      <c r="AB325" s="143"/>
      <c r="AC325" s="143"/>
      <c r="AD325" s="143"/>
      <c r="AE325" s="143"/>
      <c r="AF325" s="316">
        <v>10</v>
      </c>
      <c r="AG325" s="311"/>
      <c r="AH325" s="311"/>
      <c r="AI325" s="311"/>
      <c r="AJ325" s="311"/>
      <c r="AK325" s="311"/>
      <c r="AL325" s="312"/>
      <c r="AM325" s="50">
        <f t="shared" ref="AM325" si="151">IF(ISBLANK(AF325),1,IF(AF325=10,1,IF(AF325="内税",2,IF(AF325=0,3))))</f>
        <v>1</v>
      </c>
      <c r="AN325" s="50">
        <f>IF(AM325=1,X325,0)</f>
        <v>0</v>
      </c>
      <c r="AO325" s="50">
        <f>IF(AM325=1,INT(X325*0.1),0)</f>
        <v>0</v>
      </c>
      <c r="AP325" s="50">
        <f>IF(AM325=2,ROUNDUP(X325/1.1,0),0)</f>
        <v>0</v>
      </c>
      <c r="AQ325" s="50">
        <f>IF(AM325=2,X325-AP325,0)</f>
        <v>0</v>
      </c>
      <c r="AR325" s="50">
        <f>IF(AM325=3,X325,0)</f>
        <v>0</v>
      </c>
      <c r="AS325" s="52">
        <v>0</v>
      </c>
      <c r="AT325" s="148">
        <f>IF(AM325&lt;3,10,0)</f>
        <v>10</v>
      </c>
      <c r="AU325" s="149"/>
      <c r="AV325" s="152">
        <f>IF(AM325=1,AN325,IF(AM325=2,AP325,AR325))</f>
        <v>0</v>
      </c>
      <c r="AW325" s="153"/>
      <c r="AX325" s="153"/>
      <c r="AY325" s="153"/>
      <c r="AZ325" s="153"/>
      <c r="BA325" s="153"/>
      <c r="BB325" s="153"/>
      <c r="BC325" s="153"/>
      <c r="BD325" s="154"/>
      <c r="BE325" s="158">
        <f>IF(AM325=1,AO325,IF(AM325=2,AQ325,AS325))</f>
        <v>0</v>
      </c>
      <c r="BF325" s="159"/>
      <c r="BG325" s="162">
        <f>AV325+BE325</f>
        <v>0</v>
      </c>
      <c r="BH325" s="163"/>
      <c r="BI325" s="163"/>
      <c r="BJ325" s="163"/>
      <c r="BK325" s="163"/>
      <c r="BL325" s="163"/>
      <c r="BM325" s="163"/>
      <c r="BN325" s="163"/>
      <c r="BO325" s="163"/>
      <c r="BP325" s="164"/>
      <c r="BQ325" s="49"/>
    </row>
    <row r="326" spans="1:69" ht="13.5" customHeight="1" x14ac:dyDescent="0.15">
      <c r="A326" s="198"/>
      <c r="B326" s="199"/>
      <c r="C326" s="200"/>
      <c r="D326" s="200"/>
      <c r="E326" s="201"/>
      <c r="F326" s="66"/>
      <c r="G326" s="199"/>
      <c r="H326" s="200"/>
      <c r="I326" s="200"/>
      <c r="J326" s="200"/>
      <c r="K326" s="200"/>
      <c r="L326" s="200"/>
      <c r="M326" s="200"/>
      <c r="N326" s="200"/>
      <c r="O326" s="200"/>
      <c r="P326" s="200"/>
      <c r="Q326" s="201"/>
      <c r="R326" s="202"/>
      <c r="S326" s="203"/>
      <c r="T326" s="204"/>
      <c r="U326" s="205"/>
      <c r="V326" s="206"/>
      <c r="W326" s="207"/>
      <c r="X326" s="171"/>
      <c r="Y326" s="172"/>
      <c r="Z326" s="172"/>
      <c r="AA326" s="172"/>
      <c r="AB326" s="172"/>
      <c r="AC326" s="172"/>
      <c r="AD326" s="172"/>
      <c r="AE326" s="172"/>
      <c r="AF326" s="317"/>
      <c r="AG326" s="314"/>
      <c r="AH326" s="314"/>
      <c r="AI326" s="314"/>
      <c r="AJ326" s="314"/>
      <c r="AK326" s="314"/>
      <c r="AL326" s="315"/>
      <c r="AM326" s="50"/>
      <c r="AN326" s="50"/>
      <c r="AO326" s="50"/>
      <c r="AP326" s="50"/>
      <c r="AQ326" s="50"/>
      <c r="AR326" s="50"/>
      <c r="AS326" s="52"/>
      <c r="AT326" s="174"/>
      <c r="AU326" s="175"/>
      <c r="AV326" s="176"/>
      <c r="AW326" s="177"/>
      <c r="AX326" s="177"/>
      <c r="AY326" s="177"/>
      <c r="AZ326" s="177"/>
      <c r="BA326" s="177"/>
      <c r="BB326" s="177"/>
      <c r="BC326" s="177"/>
      <c r="BD326" s="178"/>
      <c r="BE326" s="179"/>
      <c r="BF326" s="180"/>
      <c r="BG326" s="181"/>
      <c r="BH326" s="182"/>
      <c r="BI326" s="182"/>
      <c r="BJ326" s="182"/>
      <c r="BK326" s="182"/>
      <c r="BL326" s="182"/>
      <c r="BM326" s="182"/>
      <c r="BN326" s="182"/>
      <c r="BO326" s="182"/>
      <c r="BP326" s="183"/>
      <c r="BQ326" s="49"/>
    </row>
    <row r="327" spans="1:69" ht="13.5" customHeight="1" x14ac:dyDescent="0.15">
      <c r="A327" s="184"/>
      <c r="B327" s="186"/>
      <c r="C327" s="187"/>
      <c r="D327" s="187"/>
      <c r="E327" s="188"/>
      <c r="F327" s="65"/>
      <c r="G327" s="186"/>
      <c r="H327" s="187"/>
      <c r="I327" s="187"/>
      <c r="J327" s="187"/>
      <c r="K327" s="187"/>
      <c r="L327" s="187"/>
      <c r="M327" s="187"/>
      <c r="N327" s="187"/>
      <c r="O327" s="187"/>
      <c r="P327" s="187"/>
      <c r="Q327" s="188"/>
      <c r="R327" s="192"/>
      <c r="S327" s="193"/>
      <c r="T327" s="196"/>
      <c r="U327" s="136"/>
      <c r="V327" s="137"/>
      <c r="W327" s="138"/>
      <c r="X327" s="142"/>
      <c r="Y327" s="143"/>
      <c r="Z327" s="143"/>
      <c r="AA327" s="143"/>
      <c r="AB327" s="143"/>
      <c r="AC327" s="143"/>
      <c r="AD327" s="143"/>
      <c r="AE327" s="143"/>
      <c r="AF327" s="316">
        <v>10</v>
      </c>
      <c r="AG327" s="311"/>
      <c r="AH327" s="311"/>
      <c r="AI327" s="311"/>
      <c r="AJ327" s="311"/>
      <c r="AK327" s="311"/>
      <c r="AL327" s="312"/>
      <c r="AM327" s="50">
        <f t="shared" ref="AM327" si="152">IF(ISBLANK(AF327),1,IF(AF327=10,1,IF(AF327="内税",2,IF(AF327=0,3))))</f>
        <v>1</v>
      </c>
      <c r="AN327" s="50">
        <f>IF(AM327=1,X327,0)</f>
        <v>0</v>
      </c>
      <c r="AO327" s="50">
        <f>IF(AM327=1,INT(X327*0.1),0)</f>
        <v>0</v>
      </c>
      <c r="AP327" s="50">
        <f>IF(AM327=2,ROUNDUP(X327/1.1,0),0)</f>
        <v>0</v>
      </c>
      <c r="AQ327" s="50">
        <f>IF(AM327=2,X327-AP327,0)</f>
        <v>0</v>
      </c>
      <c r="AR327" s="50">
        <f>IF(AM327=3,X327,0)</f>
        <v>0</v>
      </c>
      <c r="AS327" s="52">
        <v>0</v>
      </c>
      <c r="AT327" s="148">
        <f>IF(AM327&lt;3,10,0)</f>
        <v>10</v>
      </c>
      <c r="AU327" s="149"/>
      <c r="AV327" s="152">
        <f>IF(AM327=1,AN327,IF(AM327=2,AP327,AR327))</f>
        <v>0</v>
      </c>
      <c r="AW327" s="153"/>
      <c r="AX327" s="153"/>
      <c r="AY327" s="153"/>
      <c r="AZ327" s="153"/>
      <c r="BA327" s="153"/>
      <c r="BB327" s="153"/>
      <c r="BC327" s="153"/>
      <c r="BD327" s="154"/>
      <c r="BE327" s="158">
        <f>IF(AM327=1,AO327,IF(AM327=2,AQ327,AS327))</f>
        <v>0</v>
      </c>
      <c r="BF327" s="159"/>
      <c r="BG327" s="162">
        <f>AV327+BE327</f>
        <v>0</v>
      </c>
      <c r="BH327" s="163"/>
      <c r="BI327" s="163"/>
      <c r="BJ327" s="163"/>
      <c r="BK327" s="163"/>
      <c r="BL327" s="163"/>
      <c r="BM327" s="163"/>
      <c r="BN327" s="163"/>
      <c r="BO327" s="163"/>
      <c r="BP327" s="164"/>
      <c r="BQ327" s="49"/>
    </row>
    <row r="328" spans="1:69" ht="13.5" customHeight="1" x14ac:dyDescent="0.15">
      <c r="A328" s="198"/>
      <c r="B328" s="199"/>
      <c r="C328" s="200"/>
      <c r="D328" s="200"/>
      <c r="E328" s="201"/>
      <c r="F328" s="66"/>
      <c r="G328" s="199"/>
      <c r="H328" s="200"/>
      <c r="I328" s="200"/>
      <c r="J328" s="200"/>
      <c r="K328" s="200"/>
      <c r="L328" s="200"/>
      <c r="M328" s="200"/>
      <c r="N328" s="200"/>
      <c r="O328" s="200"/>
      <c r="P328" s="200"/>
      <c r="Q328" s="201"/>
      <c r="R328" s="202"/>
      <c r="S328" s="203"/>
      <c r="T328" s="204"/>
      <c r="U328" s="205"/>
      <c r="V328" s="206"/>
      <c r="W328" s="207"/>
      <c r="X328" s="171"/>
      <c r="Y328" s="172"/>
      <c r="Z328" s="172"/>
      <c r="AA328" s="172"/>
      <c r="AB328" s="172"/>
      <c r="AC328" s="172"/>
      <c r="AD328" s="172"/>
      <c r="AE328" s="172"/>
      <c r="AF328" s="317"/>
      <c r="AG328" s="314"/>
      <c r="AH328" s="314"/>
      <c r="AI328" s="314"/>
      <c r="AJ328" s="314"/>
      <c r="AK328" s="314"/>
      <c r="AL328" s="315"/>
      <c r="AM328" s="50"/>
      <c r="AN328" s="50"/>
      <c r="AO328" s="50"/>
      <c r="AP328" s="50"/>
      <c r="AQ328" s="50"/>
      <c r="AR328" s="50"/>
      <c r="AS328" s="52"/>
      <c r="AT328" s="174"/>
      <c r="AU328" s="175"/>
      <c r="AV328" s="176"/>
      <c r="AW328" s="177"/>
      <c r="AX328" s="177"/>
      <c r="AY328" s="177"/>
      <c r="AZ328" s="177"/>
      <c r="BA328" s="177"/>
      <c r="BB328" s="177"/>
      <c r="BC328" s="177"/>
      <c r="BD328" s="178"/>
      <c r="BE328" s="179"/>
      <c r="BF328" s="180"/>
      <c r="BG328" s="181"/>
      <c r="BH328" s="182"/>
      <c r="BI328" s="182"/>
      <c r="BJ328" s="182"/>
      <c r="BK328" s="182"/>
      <c r="BL328" s="182"/>
      <c r="BM328" s="182"/>
      <c r="BN328" s="182"/>
      <c r="BO328" s="182"/>
      <c r="BP328" s="183"/>
      <c r="BQ328" s="49"/>
    </row>
    <row r="329" spans="1:69" ht="13.5" customHeight="1" x14ac:dyDescent="0.15">
      <c r="A329" s="184"/>
      <c r="B329" s="186"/>
      <c r="C329" s="187"/>
      <c r="D329" s="187"/>
      <c r="E329" s="188"/>
      <c r="F329" s="65"/>
      <c r="G329" s="186"/>
      <c r="H329" s="187"/>
      <c r="I329" s="187"/>
      <c r="J329" s="187"/>
      <c r="K329" s="187"/>
      <c r="L329" s="187"/>
      <c r="M329" s="187"/>
      <c r="N329" s="187"/>
      <c r="O329" s="187"/>
      <c r="P329" s="187"/>
      <c r="Q329" s="188"/>
      <c r="R329" s="192"/>
      <c r="S329" s="193"/>
      <c r="T329" s="196"/>
      <c r="U329" s="136"/>
      <c r="V329" s="137"/>
      <c r="W329" s="138"/>
      <c r="X329" s="142"/>
      <c r="Y329" s="143"/>
      <c r="Z329" s="143"/>
      <c r="AA329" s="143"/>
      <c r="AB329" s="143"/>
      <c r="AC329" s="143"/>
      <c r="AD329" s="143"/>
      <c r="AE329" s="143"/>
      <c r="AF329" s="316">
        <v>10</v>
      </c>
      <c r="AG329" s="311"/>
      <c r="AH329" s="311"/>
      <c r="AI329" s="311"/>
      <c r="AJ329" s="311"/>
      <c r="AK329" s="311"/>
      <c r="AL329" s="312"/>
      <c r="AM329" s="50">
        <f t="shared" ref="AM329" si="153">IF(ISBLANK(AF329),1,IF(AF329=10,1,IF(AF329="内税",2,IF(AF329=0,3))))</f>
        <v>1</v>
      </c>
      <c r="AN329" s="50">
        <f>IF(AM329=1,X329,0)</f>
        <v>0</v>
      </c>
      <c r="AO329" s="50">
        <f>IF(AM329=1,INT(X329*0.1),0)</f>
        <v>0</v>
      </c>
      <c r="AP329" s="50">
        <f>IF(AM329=2,ROUNDUP(X329/1.1,0),0)</f>
        <v>0</v>
      </c>
      <c r="AQ329" s="50">
        <f>IF(AM329=2,X329-AP329,0)</f>
        <v>0</v>
      </c>
      <c r="AR329" s="50">
        <f>IF(AM329=3,X329,0)</f>
        <v>0</v>
      </c>
      <c r="AS329" s="52">
        <v>0</v>
      </c>
      <c r="AT329" s="148">
        <f>IF(AM329&lt;3,10,0)</f>
        <v>10</v>
      </c>
      <c r="AU329" s="149"/>
      <c r="AV329" s="152">
        <f>IF(AM329=1,AN329,IF(AM329=2,AP329,AR329))</f>
        <v>0</v>
      </c>
      <c r="AW329" s="153"/>
      <c r="AX329" s="153"/>
      <c r="AY329" s="153"/>
      <c r="AZ329" s="153"/>
      <c r="BA329" s="153"/>
      <c r="BB329" s="153"/>
      <c r="BC329" s="153"/>
      <c r="BD329" s="154"/>
      <c r="BE329" s="158">
        <f>IF(AM329=1,AO329,IF(AM329=2,AQ329,AS329))</f>
        <v>0</v>
      </c>
      <c r="BF329" s="159"/>
      <c r="BG329" s="162">
        <f>AV329+BE329</f>
        <v>0</v>
      </c>
      <c r="BH329" s="163"/>
      <c r="BI329" s="163"/>
      <c r="BJ329" s="163"/>
      <c r="BK329" s="163"/>
      <c r="BL329" s="163"/>
      <c r="BM329" s="163"/>
      <c r="BN329" s="163"/>
      <c r="BO329" s="163"/>
      <c r="BP329" s="164"/>
      <c r="BQ329" s="49"/>
    </row>
    <row r="330" spans="1:69" ht="13.5" customHeight="1" x14ac:dyDescent="0.15">
      <c r="A330" s="198"/>
      <c r="B330" s="199"/>
      <c r="C330" s="200"/>
      <c r="D330" s="200"/>
      <c r="E330" s="201"/>
      <c r="F330" s="66"/>
      <c r="G330" s="199"/>
      <c r="H330" s="200"/>
      <c r="I330" s="200"/>
      <c r="J330" s="200"/>
      <c r="K330" s="200"/>
      <c r="L330" s="200"/>
      <c r="M330" s="200"/>
      <c r="N330" s="200"/>
      <c r="O330" s="200"/>
      <c r="P330" s="200"/>
      <c r="Q330" s="201"/>
      <c r="R330" s="202"/>
      <c r="S330" s="203"/>
      <c r="T330" s="204"/>
      <c r="U330" s="205"/>
      <c r="V330" s="206"/>
      <c r="W330" s="207"/>
      <c r="X330" s="171"/>
      <c r="Y330" s="172"/>
      <c r="Z330" s="172"/>
      <c r="AA330" s="172"/>
      <c r="AB330" s="172"/>
      <c r="AC330" s="172"/>
      <c r="AD330" s="172"/>
      <c r="AE330" s="172"/>
      <c r="AF330" s="317"/>
      <c r="AG330" s="314"/>
      <c r="AH330" s="314"/>
      <c r="AI330" s="314"/>
      <c r="AJ330" s="314"/>
      <c r="AK330" s="314"/>
      <c r="AL330" s="315"/>
      <c r="AM330" s="50"/>
      <c r="AN330" s="50"/>
      <c r="AO330" s="50"/>
      <c r="AP330" s="50"/>
      <c r="AQ330" s="50"/>
      <c r="AR330" s="50"/>
      <c r="AS330" s="52"/>
      <c r="AT330" s="174"/>
      <c r="AU330" s="175"/>
      <c r="AV330" s="176"/>
      <c r="AW330" s="177"/>
      <c r="AX330" s="177"/>
      <c r="AY330" s="177"/>
      <c r="AZ330" s="177"/>
      <c r="BA330" s="177"/>
      <c r="BB330" s="177"/>
      <c r="BC330" s="177"/>
      <c r="BD330" s="178"/>
      <c r="BE330" s="179"/>
      <c r="BF330" s="180"/>
      <c r="BG330" s="181"/>
      <c r="BH330" s="182"/>
      <c r="BI330" s="182"/>
      <c r="BJ330" s="182"/>
      <c r="BK330" s="182"/>
      <c r="BL330" s="182"/>
      <c r="BM330" s="182"/>
      <c r="BN330" s="182"/>
      <c r="BO330" s="182"/>
      <c r="BP330" s="183"/>
      <c r="BQ330" s="49"/>
    </row>
    <row r="331" spans="1:69" ht="13.5" customHeight="1" x14ac:dyDescent="0.15">
      <c r="A331" s="184"/>
      <c r="B331" s="186"/>
      <c r="C331" s="187"/>
      <c r="D331" s="187"/>
      <c r="E331" s="188"/>
      <c r="F331" s="65"/>
      <c r="G331" s="186"/>
      <c r="H331" s="187"/>
      <c r="I331" s="187"/>
      <c r="J331" s="187"/>
      <c r="K331" s="187"/>
      <c r="L331" s="187"/>
      <c r="M331" s="187"/>
      <c r="N331" s="187"/>
      <c r="O331" s="187"/>
      <c r="P331" s="187"/>
      <c r="Q331" s="188"/>
      <c r="R331" s="192"/>
      <c r="S331" s="193"/>
      <c r="T331" s="196"/>
      <c r="U331" s="136"/>
      <c r="V331" s="137"/>
      <c r="W331" s="138"/>
      <c r="X331" s="142"/>
      <c r="Y331" s="143"/>
      <c r="Z331" s="143"/>
      <c r="AA331" s="143"/>
      <c r="AB331" s="143"/>
      <c r="AC331" s="143"/>
      <c r="AD331" s="143"/>
      <c r="AE331" s="143"/>
      <c r="AF331" s="316">
        <v>10</v>
      </c>
      <c r="AG331" s="311"/>
      <c r="AH331" s="311"/>
      <c r="AI331" s="311"/>
      <c r="AJ331" s="311"/>
      <c r="AK331" s="311"/>
      <c r="AL331" s="312"/>
      <c r="AM331" s="50">
        <f t="shared" ref="AM331" si="154">IF(ISBLANK(AF331),1,IF(AF331=10,1,IF(AF331="内税",2,IF(AF331=0,3))))</f>
        <v>1</v>
      </c>
      <c r="AN331" s="50">
        <f>IF(AM331=1,X331,0)</f>
        <v>0</v>
      </c>
      <c r="AO331" s="50">
        <f>IF(AM331=1,INT(X331*0.1),0)</f>
        <v>0</v>
      </c>
      <c r="AP331" s="50">
        <f>IF(AM331=2,ROUNDUP(X331/1.1,0),0)</f>
        <v>0</v>
      </c>
      <c r="AQ331" s="50">
        <f>IF(AM331=2,X331-AP331,0)</f>
        <v>0</v>
      </c>
      <c r="AR331" s="50">
        <f>IF(AM331=3,X331,0)</f>
        <v>0</v>
      </c>
      <c r="AS331" s="52">
        <v>0</v>
      </c>
      <c r="AT331" s="148">
        <f>IF(AM331&lt;3,10,0)</f>
        <v>10</v>
      </c>
      <c r="AU331" s="149"/>
      <c r="AV331" s="152">
        <f>IF(AM331=1,AN331,IF(AM331=2,AP331,AR331))</f>
        <v>0</v>
      </c>
      <c r="AW331" s="153"/>
      <c r="AX331" s="153"/>
      <c r="AY331" s="153"/>
      <c r="AZ331" s="153"/>
      <c r="BA331" s="153"/>
      <c r="BB331" s="153"/>
      <c r="BC331" s="153"/>
      <c r="BD331" s="154"/>
      <c r="BE331" s="158">
        <f>IF(AM331=1,AO331,IF(AM331=2,AQ331,AS331))</f>
        <v>0</v>
      </c>
      <c r="BF331" s="159"/>
      <c r="BG331" s="162">
        <f>AV331+BE331</f>
        <v>0</v>
      </c>
      <c r="BH331" s="163"/>
      <c r="BI331" s="163"/>
      <c r="BJ331" s="163"/>
      <c r="BK331" s="163"/>
      <c r="BL331" s="163"/>
      <c r="BM331" s="163"/>
      <c r="BN331" s="163"/>
      <c r="BO331" s="163"/>
      <c r="BP331" s="164"/>
      <c r="BQ331" s="49"/>
    </row>
    <row r="332" spans="1:69" ht="13.5" customHeight="1" x14ac:dyDescent="0.15">
      <c r="A332" s="198"/>
      <c r="B332" s="199"/>
      <c r="C332" s="200"/>
      <c r="D332" s="200"/>
      <c r="E332" s="201"/>
      <c r="F332" s="66"/>
      <c r="G332" s="199"/>
      <c r="H332" s="200"/>
      <c r="I332" s="200"/>
      <c r="J332" s="200"/>
      <c r="K332" s="200"/>
      <c r="L332" s="200"/>
      <c r="M332" s="200"/>
      <c r="N332" s="200"/>
      <c r="O332" s="200"/>
      <c r="P332" s="200"/>
      <c r="Q332" s="201"/>
      <c r="R332" s="202"/>
      <c r="S332" s="203"/>
      <c r="T332" s="204"/>
      <c r="U332" s="205"/>
      <c r="V332" s="206"/>
      <c r="W332" s="207"/>
      <c r="X332" s="171"/>
      <c r="Y332" s="172"/>
      <c r="Z332" s="172"/>
      <c r="AA332" s="172"/>
      <c r="AB332" s="172"/>
      <c r="AC332" s="172"/>
      <c r="AD332" s="172"/>
      <c r="AE332" s="172"/>
      <c r="AF332" s="317"/>
      <c r="AG332" s="314"/>
      <c r="AH332" s="314"/>
      <c r="AI332" s="314"/>
      <c r="AJ332" s="314"/>
      <c r="AK332" s="314"/>
      <c r="AL332" s="315"/>
      <c r="AM332" s="50"/>
      <c r="AN332" s="50"/>
      <c r="AO332" s="50"/>
      <c r="AP332" s="50"/>
      <c r="AQ332" s="50"/>
      <c r="AR332" s="50"/>
      <c r="AS332" s="52"/>
      <c r="AT332" s="174"/>
      <c r="AU332" s="175"/>
      <c r="AV332" s="176"/>
      <c r="AW332" s="177"/>
      <c r="AX332" s="177"/>
      <c r="AY332" s="177"/>
      <c r="AZ332" s="177"/>
      <c r="BA332" s="177"/>
      <c r="BB332" s="177"/>
      <c r="BC332" s="177"/>
      <c r="BD332" s="178"/>
      <c r="BE332" s="179"/>
      <c r="BF332" s="180"/>
      <c r="BG332" s="181"/>
      <c r="BH332" s="182"/>
      <c r="BI332" s="182"/>
      <c r="BJ332" s="182"/>
      <c r="BK332" s="182"/>
      <c r="BL332" s="182"/>
      <c r="BM332" s="182"/>
      <c r="BN332" s="182"/>
      <c r="BO332" s="182"/>
      <c r="BP332" s="183"/>
      <c r="BQ332" s="49"/>
    </row>
    <row r="333" spans="1:69" ht="13.5" customHeight="1" x14ac:dyDescent="0.15">
      <c r="A333" s="184"/>
      <c r="B333" s="186"/>
      <c r="C333" s="187"/>
      <c r="D333" s="187"/>
      <c r="E333" s="188"/>
      <c r="F333" s="65"/>
      <c r="G333" s="186"/>
      <c r="H333" s="187"/>
      <c r="I333" s="187"/>
      <c r="J333" s="187"/>
      <c r="K333" s="187"/>
      <c r="L333" s="187"/>
      <c r="M333" s="187"/>
      <c r="N333" s="187"/>
      <c r="O333" s="187"/>
      <c r="P333" s="187"/>
      <c r="Q333" s="188"/>
      <c r="R333" s="192"/>
      <c r="S333" s="193"/>
      <c r="T333" s="196"/>
      <c r="U333" s="136"/>
      <c r="V333" s="137"/>
      <c r="W333" s="138"/>
      <c r="X333" s="142"/>
      <c r="Y333" s="143"/>
      <c r="Z333" s="143"/>
      <c r="AA333" s="143"/>
      <c r="AB333" s="143"/>
      <c r="AC333" s="143"/>
      <c r="AD333" s="143"/>
      <c r="AE333" s="143"/>
      <c r="AF333" s="316">
        <v>10</v>
      </c>
      <c r="AG333" s="311"/>
      <c r="AH333" s="311"/>
      <c r="AI333" s="311"/>
      <c r="AJ333" s="311"/>
      <c r="AK333" s="311"/>
      <c r="AL333" s="312"/>
      <c r="AM333" s="50">
        <f t="shared" ref="AM333" si="155">IF(ISBLANK(AF333),1,IF(AF333=10,1,IF(AF333="内税",2,IF(AF333=0,3))))</f>
        <v>1</v>
      </c>
      <c r="AN333" s="50">
        <f>IF(AM333=1,X333,0)</f>
        <v>0</v>
      </c>
      <c r="AO333" s="50">
        <f>IF(AM333=1,INT(X333*0.1),0)</f>
        <v>0</v>
      </c>
      <c r="AP333" s="50">
        <f>IF(AM333=2,ROUNDUP(X333/1.1,0),0)</f>
        <v>0</v>
      </c>
      <c r="AQ333" s="50">
        <f>IF(AM333=2,X333-AP333,0)</f>
        <v>0</v>
      </c>
      <c r="AR333" s="50">
        <f>IF(AM333=3,X333,0)</f>
        <v>0</v>
      </c>
      <c r="AS333" s="52">
        <v>0</v>
      </c>
      <c r="AT333" s="148">
        <f>IF(AM333&lt;3,10,0)</f>
        <v>10</v>
      </c>
      <c r="AU333" s="149"/>
      <c r="AV333" s="152">
        <f>IF(AM333=1,AN333,IF(AM333=2,AP333,AR333))</f>
        <v>0</v>
      </c>
      <c r="AW333" s="153"/>
      <c r="AX333" s="153"/>
      <c r="AY333" s="153"/>
      <c r="AZ333" s="153"/>
      <c r="BA333" s="153"/>
      <c r="BB333" s="153"/>
      <c r="BC333" s="153"/>
      <c r="BD333" s="154"/>
      <c r="BE333" s="158">
        <f>IF(AM333=1,AO333,IF(AM333=2,AQ333,AS333))</f>
        <v>0</v>
      </c>
      <c r="BF333" s="159"/>
      <c r="BG333" s="162">
        <f>AV333+BE333</f>
        <v>0</v>
      </c>
      <c r="BH333" s="163"/>
      <c r="BI333" s="163"/>
      <c r="BJ333" s="163"/>
      <c r="BK333" s="163"/>
      <c r="BL333" s="163"/>
      <c r="BM333" s="163"/>
      <c r="BN333" s="163"/>
      <c r="BO333" s="163"/>
      <c r="BP333" s="164"/>
      <c r="BQ333" s="49"/>
    </row>
    <row r="334" spans="1:69" ht="13.5" customHeight="1" x14ac:dyDescent="0.15">
      <c r="A334" s="198"/>
      <c r="B334" s="199"/>
      <c r="C334" s="200"/>
      <c r="D334" s="200"/>
      <c r="E334" s="201"/>
      <c r="F334" s="66"/>
      <c r="G334" s="199"/>
      <c r="H334" s="200"/>
      <c r="I334" s="200"/>
      <c r="J334" s="200"/>
      <c r="K334" s="200"/>
      <c r="L334" s="200"/>
      <c r="M334" s="200"/>
      <c r="N334" s="200"/>
      <c r="O334" s="200"/>
      <c r="P334" s="200"/>
      <c r="Q334" s="201"/>
      <c r="R334" s="202"/>
      <c r="S334" s="203"/>
      <c r="T334" s="204"/>
      <c r="U334" s="205"/>
      <c r="V334" s="206"/>
      <c r="W334" s="207"/>
      <c r="X334" s="171"/>
      <c r="Y334" s="172"/>
      <c r="Z334" s="172"/>
      <c r="AA334" s="172"/>
      <c r="AB334" s="172"/>
      <c r="AC334" s="172"/>
      <c r="AD334" s="172"/>
      <c r="AE334" s="172"/>
      <c r="AF334" s="317"/>
      <c r="AG334" s="314"/>
      <c r="AH334" s="314"/>
      <c r="AI334" s="314"/>
      <c r="AJ334" s="314"/>
      <c r="AK334" s="314"/>
      <c r="AL334" s="315"/>
      <c r="AM334" s="50"/>
      <c r="AN334" s="50"/>
      <c r="AO334" s="50"/>
      <c r="AP334" s="50"/>
      <c r="AQ334" s="50"/>
      <c r="AR334" s="50"/>
      <c r="AS334" s="52"/>
      <c r="AT334" s="174"/>
      <c r="AU334" s="175"/>
      <c r="AV334" s="176"/>
      <c r="AW334" s="177"/>
      <c r="AX334" s="177"/>
      <c r="AY334" s="177"/>
      <c r="AZ334" s="177"/>
      <c r="BA334" s="177"/>
      <c r="BB334" s="177"/>
      <c r="BC334" s="177"/>
      <c r="BD334" s="178"/>
      <c r="BE334" s="179"/>
      <c r="BF334" s="180"/>
      <c r="BG334" s="181"/>
      <c r="BH334" s="182"/>
      <c r="BI334" s="182"/>
      <c r="BJ334" s="182"/>
      <c r="BK334" s="182"/>
      <c r="BL334" s="182"/>
      <c r="BM334" s="182"/>
      <c r="BN334" s="182"/>
      <c r="BO334" s="182"/>
      <c r="BP334" s="183"/>
      <c r="BQ334" s="49"/>
    </row>
    <row r="335" spans="1:69" ht="13.5" customHeight="1" x14ac:dyDescent="0.15">
      <c r="A335" s="184"/>
      <c r="B335" s="186"/>
      <c r="C335" s="187"/>
      <c r="D335" s="187"/>
      <c r="E335" s="188"/>
      <c r="F335" s="65"/>
      <c r="G335" s="186"/>
      <c r="H335" s="187"/>
      <c r="I335" s="187"/>
      <c r="J335" s="187"/>
      <c r="K335" s="187"/>
      <c r="L335" s="187"/>
      <c r="M335" s="187"/>
      <c r="N335" s="187"/>
      <c r="O335" s="187"/>
      <c r="P335" s="187"/>
      <c r="Q335" s="188"/>
      <c r="R335" s="192"/>
      <c r="S335" s="193"/>
      <c r="T335" s="196"/>
      <c r="U335" s="136"/>
      <c r="V335" s="137"/>
      <c r="W335" s="138"/>
      <c r="X335" s="142"/>
      <c r="Y335" s="143"/>
      <c r="Z335" s="143"/>
      <c r="AA335" s="143"/>
      <c r="AB335" s="143"/>
      <c r="AC335" s="143"/>
      <c r="AD335" s="143"/>
      <c r="AE335" s="143"/>
      <c r="AF335" s="316">
        <v>10</v>
      </c>
      <c r="AG335" s="311"/>
      <c r="AH335" s="311"/>
      <c r="AI335" s="311"/>
      <c r="AJ335" s="311"/>
      <c r="AK335" s="311"/>
      <c r="AL335" s="312"/>
      <c r="AM335" s="50">
        <f t="shared" ref="AM335" si="156">IF(ISBLANK(AF335),1,IF(AF335=10,1,IF(AF335="内税",2,IF(AF335=0,3))))</f>
        <v>1</v>
      </c>
      <c r="AN335" s="50">
        <f>IF(AM335=1,X335,0)</f>
        <v>0</v>
      </c>
      <c r="AO335" s="50">
        <f>IF(AM335=1,INT(X335*0.1),0)</f>
        <v>0</v>
      </c>
      <c r="AP335" s="50">
        <f>IF(AM335=2,ROUNDUP(X335/1.1,0),0)</f>
        <v>0</v>
      </c>
      <c r="AQ335" s="50">
        <f>IF(AM335=2,X335-AP335,0)</f>
        <v>0</v>
      </c>
      <c r="AR335" s="50">
        <f>IF(AM335=3,X335,0)</f>
        <v>0</v>
      </c>
      <c r="AS335" s="52">
        <v>0</v>
      </c>
      <c r="AT335" s="148">
        <f>IF(AM335&lt;3,10,0)</f>
        <v>10</v>
      </c>
      <c r="AU335" s="149"/>
      <c r="AV335" s="152">
        <f>IF(AM335=1,AN335,IF(AM335=2,AP335,AR335))</f>
        <v>0</v>
      </c>
      <c r="AW335" s="153"/>
      <c r="AX335" s="153"/>
      <c r="AY335" s="153"/>
      <c r="AZ335" s="153"/>
      <c r="BA335" s="153"/>
      <c r="BB335" s="153"/>
      <c r="BC335" s="153"/>
      <c r="BD335" s="154"/>
      <c r="BE335" s="158">
        <f>IF(AM335=1,AO335,IF(AM335=2,AQ335,AS335))</f>
        <v>0</v>
      </c>
      <c r="BF335" s="159"/>
      <c r="BG335" s="162">
        <f>AV335+BE335</f>
        <v>0</v>
      </c>
      <c r="BH335" s="163"/>
      <c r="BI335" s="163"/>
      <c r="BJ335" s="163"/>
      <c r="BK335" s="163"/>
      <c r="BL335" s="163"/>
      <c r="BM335" s="163"/>
      <c r="BN335" s="163"/>
      <c r="BO335" s="163"/>
      <c r="BP335" s="164"/>
      <c r="BQ335" s="49"/>
    </row>
    <row r="336" spans="1:69" ht="13.5" customHeight="1" x14ac:dyDescent="0.15">
      <c r="A336" s="198"/>
      <c r="B336" s="199"/>
      <c r="C336" s="200"/>
      <c r="D336" s="200"/>
      <c r="E336" s="201"/>
      <c r="F336" s="66"/>
      <c r="G336" s="199"/>
      <c r="H336" s="200"/>
      <c r="I336" s="200"/>
      <c r="J336" s="200"/>
      <c r="K336" s="200"/>
      <c r="L336" s="200"/>
      <c r="M336" s="200"/>
      <c r="N336" s="200"/>
      <c r="O336" s="200"/>
      <c r="P336" s="200"/>
      <c r="Q336" s="201"/>
      <c r="R336" s="202"/>
      <c r="S336" s="203"/>
      <c r="T336" s="204"/>
      <c r="U336" s="205"/>
      <c r="V336" s="206"/>
      <c r="W336" s="207"/>
      <c r="X336" s="171"/>
      <c r="Y336" s="172"/>
      <c r="Z336" s="172"/>
      <c r="AA336" s="172"/>
      <c r="AB336" s="172"/>
      <c r="AC336" s="172"/>
      <c r="AD336" s="172"/>
      <c r="AE336" s="172"/>
      <c r="AF336" s="317"/>
      <c r="AG336" s="314"/>
      <c r="AH336" s="314"/>
      <c r="AI336" s="314"/>
      <c r="AJ336" s="314"/>
      <c r="AK336" s="314"/>
      <c r="AL336" s="315"/>
      <c r="AM336" s="50"/>
      <c r="AN336" s="50"/>
      <c r="AO336" s="50"/>
      <c r="AP336" s="50"/>
      <c r="AQ336" s="50"/>
      <c r="AR336" s="50"/>
      <c r="AS336" s="52"/>
      <c r="AT336" s="174"/>
      <c r="AU336" s="175"/>
      <c r="AV336" s="176"/>
      <c r="AW336" s="177"/>
      <c r="AX336" s="177"/>
      <c r="AY336" s="177"/>
      <c r="AZ336" s="177"/>
      <c r="BA336" s="177"/>
      <c r="BB336" s="177"/>
      <c r="BC336" s="177"/>
      <c r="BD336" s="178"/>
      <c r="BE336" s="179"/>
      <c r="BF336" s="180"/>
      <c r="BG336" s="181"/>
      <c r="BH336" s="182"/>
      <c r="BI336" s="182"/>
      <c r="BJ336" s="182"/>
      <c r="BK336" s="182"/>
      <c r="BL336" s="182"/>
      <c r="BM336" s="182"/>
      <c r="BN336" s="182"/>
      <c r="BO336" s="182"/>
      <c r="BP336" s="183"/>
      <c r="BQ336" s="49"/>
    </row>
    <row r="337" spans="1:69" ht="13.5" customHeight="1" x14ac:dyDescent="0.15">
      <c r="A337" s="184"/>
      <c r="B337" s="186"/>
      <c r="C337" s="187"/>
      <c r="D337" s="187"/>
      <c r="E337" s="188"/>
      <c r="F337" s="65"/>
      <c r="G337" s="186"/>
      <c r="H337" s="187"/>
      <c r="I337" s="187"/>
      <c r="J337" s="187"/>
      <c r="K337" s="187"/>
      <c r="L337" s="187"/>
      <c r="M337" s="187"/>
      <c r="N337" s="187"/>
      <c r="O337" s="187"/>
      <c r="P337" s="187"/>
      <c r="Q337" s="188"/>
      <c r="R337" s="192"/>
      <c r="S337" s="193"/>
      <c r="T337" s="196"/>
      <c r="U337" s="136"/>
      <c r="V337" s="137"/>
      <c r="W337" s="138"/>
      <c r="X337" s="142"/>
      <c r="Y337" s="143"/>
      <c r="Z337" s="143"/>
      <c r="AA337" s="143"/>
      <c r="AB337" s="143"/>
      <c r="AC337" s="143"/>
      <c r="AD337" s="143"/>
      <c r="AE337" s="143"/>
      <c r="AF337" s="316">
        <v>10</v>
      </c>
      <c r="AG337" s="311"/>
      <c r="AH337" s="311"/>
      <c r="AI337" s="311"/>
      <c r="AJ337" s="311"/>
      <c r="AK337" s="311"/>
      <c r="AL337" s="312"/>
      <c r="AM337" s="50">
        <f t="shared" ref="AM337" si="157">IF(ISBLANK(AF337),1,IF(AF337=10,1,IF(AF337="内税",2,IF(AF337=0,3))))</f>
        <v>1</v>
      </c>
      <c r="AN337" s="50">
        <f>IF(AM337=1,X337,0)</f>
        <v>0</v>
      </c>
      <c r="AO337" s="50">
        <f>IF(AM337=1,INT(X337*0.1),0)</f>
        <v>0</v>
      </c>
      <c r="AP337" s="50">
        <f>IF(AM337=2,ROUNDUP(X337/1.1,0),0)</f>
        <v>0</v>
      </c>
      <c r="AQ337" s="50">
        <f>IF(AM337=2,X337-AP337,0)</f>
        <v>0</v>
      </c>
      <c r="AR337" s="50">
        <f>IF(AM337=3,X337,0)</f>
        <v>0</v>
      </c>
      <c r="AS337" s="52">
        <v>0</v>
      </c>
      <c r="AT337" s="148">
        <f>IF(AM337&lt;3,10,0)</f>
        <v>10</v>
      </c>
      <c r="AU337" s="149"/>
      <c r="AV337" s="152">
        <f>IF(AM337=1,AN337,IF(AM337=2,AP337,AR337))</f>
        <v>0</v>
      </c>
      <c r="AW337" s="153"/>
      <c r="AX337" s="153"/>
      <c r="AY337" s="153"/>
      <c r="AZ337" s="153"/>
      <c r="BA337" s="153"/>
      <c r="BB337" s="153"/>
      <c r="BC337" s="153"/>
      <c r="BD337" s="154"/>
      <c r="BE337" s="158">
        <f>IF(AM337=1,AO337,IF(AM337=2,AQ337,AS337))</f>
        <v>0</v>
      </c>
      <c r="BF337" s="159"/>
      <c r="BG337" s="162">
        <f>AV337+BE337</f>
        <v>0</v>
      </c>
      <c r="BH337" s="163"/>
      <c r="BI337" s="163"/>
      <c r="BJ337" s="163"/>
      <c r="BK337" s="163"/>
      <c r="BL337" s="163"/>
      <c r="BM337" s="163"/>
      <c r="BN337" s="163"/>
      <c r="BO337" s="163"/>
      <c r="BP337" s="164"/>
      <c r="BQ337" s="49"/>
    </row>
    <row r="338" spans="1:69" ht="13.5" customHeight="1" thickBot="1" x14ac:dyDescent="0.2">
      <c r="A338" s="361"/>
      <c r="B338" s="362"/>
      <c r="C338" s="363"/>
      <c r="D338" s="363"/>
      <c r="E338" s="364"/>
      <c r="F338" s="103"/>
      <c r="G338" s="362"/>
      <c r="H338" s="363"/>
      <c r="I338" s="363"/>
      <c r="J338" s="363"/>
      <c r="K338" s="363"/>
      <c r="L338" s="363"/>
      <c r="M338" s="363"/>
      <c r="N338" s="363"/>
      <c r="O338" s="363"/>
      <c r="P338" s="363"/>
      <c r="Q338" s="364"/>
      <c r="R338" s="365"/>
      <c r="S338" s="366"/>
      <c r="T338" s="367"/>
      <c r="U338" s="368"/>
      <c r="V338" s="369"/>
      <c r="W338" s="370"/>
      <c r="X338" s="145"/>
      <c r="Y338" s="146"/>
      <c r="Z338" s="146"/>
      <c r="AA338" s="146"/>
      <c r="AB338" s="146"/>
      <c r="AC338" s="146"/>
      <c r="AD338" s="146"/>
      <c r="AE338" s="146"/>
      <c r="AF338" s="337"/>
      <c r="AG338" s="338"/>
      <c r="AH338" s="338"/>
      <c r="AI338" s="338"/>
      <c r="AJ338" s="338"/>
      <c r="AK338" s="338"/>
      <c r="AL338" s="339"/>
      <c r="AM338" s="50"/>
      <c r="AN338" s="73"/>
      <c r="AO338" s="73"/>
      <c r="AP338" s="73"/>
      <c r="AQ338" s="73"/>
      <c r="AR338" s="73"/>
      <c r="AS338" s="74"/>
      <c r="AT338" s="150"/>
      <c r="AU338" s="151"/>
      <c r="AV338" s="155"/>
      <c r="AW338" s="156"/>
      <c r="AX338" s="156"/>
      <c r="AY338" s="156"/>
      <c r="AZ338" s="156"/>
      <c r="BA338" s="156"/>
      <c r="BB338" s="156"/>
      <c r="BC338" s="156"/>
      <c r="BD338" s="157"/>
      <c r="BE338" s="160"/>
      <c r="BF338" s="161"/>
      <c r="BG338" s="165"/>
      <c r="BH338" s="166"/>
      <c r="BI338" s="166"/>
      <c r="BJ338" s="166"/>
      <c r="BK338" s="166"/>
      <c r="BL338" s="166"/>
      <c r="BM338" s="166"/>
      <c r="BN338" s="166"/>
      <c r="BO338" s="166"/>
      <c r="BP338" s="167"/>
      <c r="BQ338" s="49"/>
    </row>
    <row r="339" spans="1:69" ht="27" customHeight="1" thickBot="1" x14ac:dyDescent="0.2">
      <c r="A339" s="318" t="s">
        <v>72</v>
      </c>
      <c r="B339" s="319"/>
      <c r="C339" s="319"/>
      <c r="D339" s="319"/>
      <c r="E339" s="319"/>
      <c r="F339" s="319"/>
      <c r="G339" s="319"/>
      <c r="H339" s="319"/>
      <c r="I339" s="319"/>
      <c r="J339" s="319"/>
      <c r="K339" s="319"/>
      <c r="L339" s="319"/>
      <c r="M339" s="319"/>
      <c r="N339" s="319"/>
      <c r="O339" s="319"/>
      <c r="P339" s="319"/>
      <c r="Q339" s="319"/>
      <c r="R339" s="319"/>
      <c r="S339" s="319"/>
      <c r="T339" s="319"/>
      <c r="U339" s="319"/>
      <c r="V339" s="319"/>
      <c r="W339" s="320"/>
      <c r="X339" s="125"/>
      <c r="Y339" s="126"/>
      <c r="Z339" s="126"/>
      <c r="AA339" s="126"/>
      <c r="AB339" s="126"/>
      <c r="AC339" s="126"/>
      <c r="AD339" s="126"/>
      <c r="AE339" s="126"/>
      <c r="AF339" s="322" t="s">
        <v>73</v>
      </c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4"/>
      <c r="AV339" s="129">
        <f>SUM(AV315:AV338)</f>
        <v>0</v>
      </c>
      <c r="AW339" s="130"/>
      <c r="AX339" s="130"/>
      <c r="AY339" s="130"/>
      <c r="AZ339" s="130"/>
      <c r="BA339" s="130"/>
      <c r="BB339" s="130"/>
      <c r="BC339" s="130"/>
      <c r="BD339" s="131"/>
      <c r="BE339" s="132">
        <f>SUM(BE315:BF337)</f>
        <v>0</v>
      </c>
      <c r="BF339" s="132"/>
      <c r="BG339" s="133">
        <f>SUM(BG315:BP337)</f>
        <v>0</v>
      </c>
      <c r="BH339" s="134"/>
      <c r="BI339" s="134"/>
      <c r="BJ339" s="134"/>
      <c r="BK339" s="134"/>
      <c r="BL339" s="134"/>
      <c r="BM339" s="134"/>
      <c r="BN339" s="134"/>
      <c r="BO339" s="134"/>
      <c r="BP339" s="135"/>
      <c r="BQ339" s="57"/>
    </row>
    <row r="340" spans="1:69" ht="27" customHeight="1" thickBot="1" x14ac:dyDescent="0.2">
      <c r="A340" s="75"/>
      <c r="B340" s="75"/>
      <c r="C340" s="75"/>
      <c r="D340" s="75"/>
      <c r="E340" s="75"/>
      <c r="F340" s="75"/>
      <c r="G340" s="114" t="s">
        <v>67</v>
      </c>
      <c r="H340" s="115"/>
      <c r="I340" s="116"/>
      <c r="J340" s="117" t="s">
        <v>65</v>
      </c>
      <c r="K340" s="117"/>
      <c r="L340" s="117"/>
      <c r="M340" s="117"/>
      <c r="N340" s="117"/>
      <c r="O340" s="117"/>
      <c r="P340" s="118">
        <f>SUM(AN315:AN337)+SUM(AP315:AP337)</f>
        <v>0</v>
      </c>
      <c r="Q340" s="118"/>
      <c r="R340" s="118"/>
      <c r="S340" s="118"/>
      <c r="T340" s="117" t="s">
        <v>66</v>
      </c>
      <c r="U340" s="117"/>
      <c r="V340" s="117"/>
      <c r="W340" s="118">
        <f>SUM(AO315:AO337)+SUM(AQ315:AQ337)</f>
        <v>0</v>
      </c>
      <c r="X340" s="118"/>
      <c r="Y340" s="118"/>
      <c r="Z340" s="118"/>
      <c r="AA340" s="118"/>
      <c r="AB340" s="118"/>
      <c r="AC340" s="118"/>
      <c r="AD340" s="119"/>
      <c r="AE340" s="328" t="s">
        <v>61</v>
      </c>
      <c r="AF340" s="329"/>
      <c r="AG340" s="329"/>
      <c r="AH340" s="329"/>
      <c r="AI340" s="329"/>
      <c r="AJ340" s="329"/>
      <c r="AK340" s="330"/>
      <c r="AL340" s="325" t="s">
        <v>65</v>
      </c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7"/>
      <c r="BA340" s="331">
        <f>SUM(AR315:AR337)</f>
        <v>0</v>
      </c>
      <c r="BB340" s="118"/>
      <c r="BC340" s="118"/>
      <c r="BD340" s="118"/>
      <c r="BE340" s="118"/>
      <c r="BF340" s="168" t="s">
        <v>60</v>
      </c>
      <c r="BG340" s="168"/>
      <c r="BH340" s="168"/>
      <c r="BI340" s="169">
        <f>SUM(AS315:AS337)</f>
        <v>0</v>
      </c>
      <c r="BJ340" s="169"/>
      <c r="BK340" s="169"/>
      <c r="BL340" s="169"/>
      <c r="BM340" s="169"/>
      <c r="BN340" s="169"/>
      <c r="BO340" s="169"/>
      <c r="BP340" s="170"/>
      <c r="BQ340" s="9"/>
    </row>
    <row r="341" spans="1:69" ht="9.75" customHeight="1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</row>
    <row r="342" spans="1:69" ht="30" customHeight="1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104" t="s">
        <v>34</v>
      </c>
      <c r="AB342" s="105"/>
      <c r="AC342" s="105"/>
      <c r="AD342" s="105"/>
      <c r="AE342" s="105"/>
      <c r="AF342" s="105"/>
      <c r="AG342" s="105"/>
      <c r="AH342" s="105"/>
      <c r="AI342" s="106"/>
      <c r="AJ342" s="104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6"/>
      <c r="AV342" s="64"/>
      <c r="AW342" s="58"/>
      <c r="AX342" s="59"/>
      <c r="AY342" s="60"/>
      <c r="AZ342" s="61"/>
      <c r="BA342" s="62"/>
      <c r="BB342" s="60"/>
      <c r="BC342" s="63"/>
      <c r="BD342" s="9"/>
      <c r="BE342" s="9"/>
      <c r="BF342" s="19" t="s">
        <v>22</v>
      </c>
      <c r="BG342" s="20"/>
      <c r="BH342" s="110" t="s">
        <v>23</v>
      </c>
      <c r="BI342" s="111"/>
      <c r="BJ342" s="21"/>
      <c r="BK342" s="21"/>
      <c r="BL342" s="21"/>
      <c r="BM342" s="22"/>
      <c r="BN342" s="110" t="s">
        <v>27</v>
      </c>
      <c r="BO342" s="111"/>
      <c r="BP342" s="112"/>
      <c r="BQ342" s="113"/>
    </row>
    <row r="345" spans="1:69" ht="13.5" customHeight="1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306" t="s">
        <v>38</v>
      </c>
      <c r="S345" s="306"/>
      <c r="T345" s="306"/>
      <c r="U345" s="306"/>
      <c r="V345" s="306"/>
      <c r="W345" s="306"/>
      <c r="X345" s="306"/>
      <c r="Y345" s="306"/>
      <c r="Z345" s="306"/>
      <c r="AA345" s="306"/>
      <c r="AB345" s="306"/>
      <c r="AC345" s="306"/>
      <c r="AD345" s="306"/>
      <c r="AE345" s="306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>
        <f>IF(AM358=1,INT(X358*0.1),IF(AM358=2,X358-AV358,0))</f>
        <v>0</v>
      </c>
      <c r="BC345" s="9"/>
      <c r="BD345" s="9"/>
      <c r="BE345" s="9"/>
      <c r="BF345" s="308" t="s">
        <v>49</v>
      </c>
      <c r="BG345" s="308"/>
      <c r="BH345" s="332">
        <f t="shared" ref="BH345" si="158">$BH$1</f>
        <v>0</v>
      </c>
      <c r="BI345" s="332"/>
      <c r="BJ345" s="332"/>
      <c r="BK345" s="332"/>
      <c r="BL345" s="332"/>
      <c r="BM345" s="332"/>
      <c r="BN345" s="332"/>
      <c r="BO345" s="332"/>
      <c r="BP345" s="332"/>
      <c r="BQ345" s="332"/>
    </row>
    <row r="346" spans="1:69" ht="14.25" customHeight="1" thickBot="1" x14ac:dyDescent="0.2">
      <c r="A346" s="286" t="s">
        <v>0</v>
      </c>
      <c r="B346" s="286"/>
      <c r="C346" s="10"/>
      <c r="D346" s="288" t="s">
        <v>30</v>
      </c>
      <c r="E346" s="288"/>
      <c r="F346" s="288"/>
      <c r="G346" s="290" t="s">
        <v>1</v>
      </c>
      <c r="H346" s="9"/>
      <c r="I346" s="9"/>
      <c r="J346" s="9"/>
      <c r="K346" s="9"/>
      <c r="L346" s="9"/>
      <c r="M346" s="9"/>
      <c r="N346" s="9"/>
      <c r="O346" s="9"/>
      <c r="P346" s="9"/>
      <c r="Q346" s="11"/>
      <c r="R346" s="307"/>
      <c r="S346" s="307"/>
      <c r="T346" s="307"/>
      <c r="U346" s="307"/>
      <c r="V346" s="307"/>
      <c r="W346" s="307"/>
      <c r="X346" s="307"/>
      <c r="Y346" s="307"/>
      <c r="Z346" s="307"/>
      <c r="AA346" s="307"/>
      <c r="AB346" s="307"/>
      <c r="AC346" s="307"/>
      <c r="AD346" s="307"/>
      <c r="AE346" s="307"/>
      <c r="AF346" s="12"/>
      <c r="AG346" s="12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333">
        <f t="shared" ref="AX346" si="159">$AX$2</f>
        <v>0</v>
      </c>
      <c r="AY346" s="333"/>
      <c r="AZ346" s="333"/>
      <c r="BA346" s="333"/>
      <c r="BB346" s="333"/>
      <c r="BC346" s="333"/>
      <c r="BD346" s="333"/>
      <c r="BE346" s="333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</row>
    <row r="347" spans="1:69" ht="14.25" customHeight="1" thickTop="1" x14ac:dyDescent="0.15">
      <c r="A347" s="287"/>
      <c r="B347" s="287"/>
      <c r="C347" s="13"/>
      <c r="D347" s="289"/>
      <c r="E347" s="289"/>
      <c r="F347" s="289"/>
      <c r="G347" s="291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247" t="s">
        <v>31</v>
      </c>
      <c r="AT347" s="247"/>
      <c r="AU347" s="247"/>
      <c r="AV347" s="247"/>
      <c r="AW347" s="247"/>
      <c r="AX347" s="334">
        <f>$AX$3</f>
        <v>0</v>
      </c>
      <c r="AY347" s="335"/>
      <c r="AZ347" s="335"/>
      <c r="BA347" s="335"/>
      <c r="BB347" s="335"/>
      <c r="BC347" s="335"/>
      <c r="BD347" s="335"/>
      <c r="BE347" s="335"/>
      <c r="BF347" s="335"/>
      <c r="BG347" s="335"/>
      <c r="BH347" s="335"/>
      <c r="BI347" s="335"/>
      <c r="BJ347" s="335"/>
      <c r="BK347" s="335"/>
      <c r="BL347" s="335"/>
      <c r="BM347" s="335"/>
      <c r="BN347" s="335"/>
      <c r="BO347" s="335"/>
      <c r="BP347" s="336"/>
      <c r="BQ347" s="9"/>
    </row>
    <row r="348" spans="1:69" ht="12.75" customHeight="1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340">
        <f t="shared" ref="U348" si="160">$U$4</f>
        <v>0</v>
      </c>
      <c r="V348" s="341"/>
      <c r="W348" s="342"/>
      <c r="X348" s="260" t="s">
        <v>16</v>
      </c>
      <c r="Y348" s="260"/>
      <c r="Z348" s="260"/>
      <c r="AA348" s="260"/>
      <c r="AB348" s="260"/>
      <c r="AC348" s="260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247" t="s">
        <v>32</v>
      </c>
      <c r="AT348" s="247"/>
      <c r="AU348" s="247"/>
      <c r="AV348" s="247"/>
      <c r="AW348" s="248"/>
      <c r="AX348" s="346">
        <f>$AX$4</f>
        <v>0</v>
      </c>
      <c r="AY348" s="347"/>
      <c r="AZ348" s="347"/>
      <c r="BA348" s="347"/>
      <c r="BB348" s="347"/>
      <c r="BC348" s="347"/>
      <c r="BD348" s="347"/>
      <c r="BE348" s="347"/>
      <c r="BF348" s="347"/>
      <c r="BG348" s="347"/>
      <c r="BH348" s="347"/>
      <c r="BI348" s="347"/>
      <c r="BJ348" s="347"/>
      <c r="BK348" s="347"/>
      <c r="BL348" s="347"/>
      <c r="BM348" s="347"/>
      <c r="BN348" s="347"/>
      <c r="BO348" s="347"/>
      <c r="BP348" s="348"/>
      <c r="BQ348" s="25" t="s">
        <v>26</v>
      </c>
    </row>
    <row r="349" spans="1:69" ht="9.75" customHeight="1" thickBo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4"/>
      <c r="S349" s="14"/>
      <c r="T349" s="14"/>
      <c r="U349" s="343"/>
      <c r="V349" s="344"/>
      <c r="W349" s="345"/>
      <c r="X349" s="302"/>
      <c r="Y349" s="302"/>
      <c r="Z349" s="302"/>
      <c r="AA349" s="302"/>
      <c r="AB349" s="302"/>
      <c r="AC349" s="302"/>
      <c r="AD349" s="14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247" t="s">
        <v>33</v>
      </c>
      <c r="AT349" s="247"/>
      <c r="AU349" s="247"/>
      <c r="AV349" s="247"/>
      <c r="AW349" s="247"/>
      <c r="AX349" s="349">
        <f>$AX$5</f>
        <v>0</v>
      </c>
      <c r="AY349" s="350"/>
      <c r="AZ349" s="350"/>
      <c r="BA349" s="350"/>
      <c r="BB349" s="350"/>
      <c r="BC349" s="350"/>
      <c r="BD349" s="350"/>
      <c r="BE349" s="350"/>
      <c r="BF349" s="350"/>
      <c r="BG349" s="350"/>
      <c r="BH349" s="350"/>
      <c r="BI349" s="350"/>
      <c r="BJ349" s="350"/>
      <c r="BK349" s="350"/>
      <c r="BL349" s="350"/>
      <c r="BM349" s="350"/>
      <c r="BN349" s="350"/>
      <c r="BO349" s="350"/>
      <c r="BP349" s="351"/>
      <c r="BQ349" s="25"/>
    </row>
    <row r="350" spans="1:69" ht="9.75" customHeight="1" x14ac:dyDescent="0.15">
      <c r="A350" s="273" t="s">
        <v>29</v>
      </c>
      <c r="B350" s="280" t="str">
        <f>IF(B358&lt;&gt;"",B307+1,"")</f>
        <v/>
      </c>
      <c r="C350" s="282" t="s">
        <v>74</v>
      </c>
      <c r="D350" s="284">
        <f t="shared" ref="D350" si="161">$D$6</f>
        <v>1</v>
      </c>
      <c r="E350" s="274" t="s">
        <v>2</v>
      </c>
      <c r="F350" s="275" t="s">
        <v>3</v>
      </c>
      <c r="G350" s="276"/>
      <c r="H350" s="266"/>
      <c r="I350" s="279"/>
      <c r="J350" s="264"/>
      <c r="K350" s="266"/>
      <c r="L350" s="268"/>
      <c r="M350" s="270"/>
      <c r="N350" s="266"/>
      <c r="O350" s="271" t="s">
        <v>4</v>
      </c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247" t="s">
        <v>39</v>
      </c>
      <c r="AT350" s="247"/>
      <c r="AU350" s="247"/>
      <c r="AV350" s="247"/>
      <c r="AW350" s="248"/>
      <c r="AX350" s="349">
        <f>$AX$6</f>
        <v>0</v>
      </c>
      <c r="AY350" s="350"/>
      <c r="AZ350" s="350"/>
      <c r="BA350" s="350"/>
      <c r="BB350" s="350"/>
      <c r="BC350" s="350"/>
      <c r="BD350" s="350"/>
      <c r="BE350" s="350"/>
      <c r="BF350" s="350"/>
      <c r="BG350" s="350"/>
      <c r="BH350" s="350"/>
      <c r="BI350" s="350"/>
      <c r="BJ350" s="350"/>
      <c r="BK350" s="350"/>
      <c r="BL350" s="350"/>
      <c r="BM350" s="350"/>
      <c r="BN350" s="350"/>
      <c r="BO350" s="350"/>
      <c r="BP350" s="351"/>
      <c r="BQ350" s="9"/>
    </row>
    <row r="351" spans="1:69" ht="11.25" customHeight="1" thickBot="1" x14ac:dyDescent="0.2">
      <c r="A351" s="273"/>
      <c r="B351" s="281"/>
      <c r="C351" s="283"/>
      <c r="D351" s="285"/>
      <c r="E351" s="274"/>
      <c r="F351" s="277"/>
      <c r="G351" s="278"/>
      <c r="H351" s="267"/>
      <c r="I351" s="112"/>
      <c r="J351" s="265"/>
      <c r="K351" s="267"/>
      <c r="L351" s="269"/>
      <c r="M351" s="113"/>
      <c r="N351" s="267"/>
      <c r="O351" s="272"/>
      <c r="P351" s="15"/>
      <c r="Q351" s="9"/>
      <c r="R351" s="252" t="s">
        <v>40</v>
      </c>
      <c r="S351" s="352">
        <f t="shared" ref="S351" si="162">$S$7</f>
        <v>0</v>
      </c>
      <c r="T351" s="353"/>
      <c r="U351" s="257" t="s">
        <v>12</v>
      </c>
      <c r="V351" s="356">
        <f t="shared" ref="V351" si="163">$V$7</f>
        <v>0</v>
      </c>
      <c r="W351" s="260" t="s">
        <v>15</v>
      </c>
      <c r="X351" s="260"/>
      <c r="Y351" s="352">
        <f t="shared" ref="Y351" si="164">$Y$7</f>
        <v>0</v>
      </c>
      <c r="Z351" s="359"/>
      <c r="AA351" s="353"/>
      <c r="AB351" s="260" t="s">
        <v>17</v>
      </c>
      <c r="AC351" s="260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16" t="s">
        <v>5</v>
      </c>
      <c r="AV351" s="16"/>
      <c r="AW351" s="16"/>
      <c r="AX351" s="16"/>
      <c r="AY351" s="16"/>
      <c r="AZ351" s="16"/>
      <c r="BA351" s="16"/>
      <c r="BB351" s="16"/>
      <c r="BC351" s="16"/>
      <c r="BD351" s="16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</row>
    <row r="352" spans="1:69" ht="6.75" customHeight="1" x14ac:dyDescent="0.15">
      <c r="A352" s="9"/>
      <c r="B352" s="9"/>
      <c r="C352" s="9"/>
      <c r="D352" s="9"/>
      <c r="E352" s="9"/>
      <c r="F352" s="226" t="s">
        <v>7</v>
      </c>
      <c r="G352" s="227"/>
      <c r="H352" s="232">
        <f t="shared" ref="H352" si="165">$H$8</f>
        <v>0</v>
      </c>
      <c r="I352" s="232"/>
      <c r="J352" s="232"/>
      <c r="K352" s="232"/>
      <c r="L352" s="232"/>
      <c r="M352" s="232"/>
      <c r="N352" s="232"/>
      <c r="O352" s="233"/>
      <c r="P352" s="15"/>
      <c r="Q352" s="9"/>
      <c r="R352" s="252"/>
      <c r="S352" s="354"/>
      <c r="T352" s="355"/>
      <c r="U352" s="257"/>
      <c r="V352" s="357"/>
      <c r="W352" s="260"/>
      <c r="X352" s="260"/>
      <c r="Y352" s="354"/>
      <c r="Z352" s="360"/>
      <c r="AA352" s="355"/>
      <c r="AB352" s="260"/>
      <c r="AC352" s="260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238"/>
      <c r="AV352" s="239"/>
      <c r="AW352" s="239"/>
      <c r="AX352" s="239"/>
      <c r="AY352" s="239"/>
      <c r="AZ352" s="239"/>
      <c r="BA352" s="239"/>
      <c r="BB352" s="244"/>
      <c r="BC352" s="263" t="s">
        <v>21</v>
      </c>
      <c r="BD352" s="263"/>
      <c r="BE352" s="263"/>
      <c r="BF352" s="358">
        <f t="shared" ref="BF352" si="166">$BF$8</f>
        <v>0</v>
      </c>
      <c r="BG352" s="358"/>
      <c r="BH352" s="358"/>
      <c r="BI352" s="358"/>
      <c r="BJ352" s="358"/>
      <c r="BK352" s="358"/>
      <c r="BL352" s="358"/>
      <c r="BM352" s="358"/>
      <c r="BN352" s="358"/>
      <c r="BO352" s="358"/>
      <c r="BP352" s="358"/>
      <c r="BQ352" s="9"/>
    </row>
    <row r="353" spans="1:69" ht="4.5" customHeight="1" x14ac:dyDescent="0.15">
      <c r="A353" s="220" t="s">
        <v>6</v>
      </c>
      <c r="B353" s="220"/>
      <c r="C353" s="220"/>
      <c r="D353" s="220"/>
      <c r="E353" s="220"/>
      <c r="F353" s="228"/>
      <c r="G353" s="229"/>
      <c r="H353" s="234"/>
      <c r="I353" s="234"/>
      <c r="J353" s="234"/>
      <c r="K353" s="234"/>
      <c r="L353" s="234"/>
      <c r="M353" s="234"/>
      <c r="N353" s="234"/>
      <c r="O353" s="235"/>
      <c r="P353" s="15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240"/>
      <c r="AV353" s="241"/>
      <c r="AW353" s="241"/>
      <c r="AX353" s="241"/>
      <c r="AY353" s="241"/>
      <c r="AZ353" s="241"/>
      <c r="BA353" s="241"/>
      <c r="BB353" s="245"/>
      <c r="BC353" s="263"/>
      <c r="BD353" s="263"/>
      <c r="BE353" s="263"/>
      <c r="BF353" s="358"/>
      <c r="BG353" s="358"/>
      <c r="BH353" s="358"/>
      <c r="BI353" s="358"/>
      <c r="BJ353" s="358"/>
      <c r="BK353" s="358"/>
      <c r="BL353" s="358"/>
      <c r="BM353" s="358"/>
      <c r="BN353" s="358"/>
      <c r="BO353" s="358"/>
      <c r="BP353" s="358"/>
      <c r="BQ353" s="9"/>
    </row>
    <row r="354" spans="1:69" ht="9.75" customHeight="1" thickBot="1" x14ac:dyDescent="0.2">
      <c r="A354" s="220"/>
      <c r="B354" s="220"/>
      <c r="C354" s="220"/>
      <c r="D354" s="220"/>
      <c r="E354" s="220"/>
      <c r="F354" s="230"/>
      <c r="G354" s="231"/>
      <c r="H354" s="236"/>
      <c r="I354" s="236"/>
      <c r="J354" s="236"/>
      <c r="K354" s="236"/>
      <c r="L354" s="236"/>
      <c r="M354" s="236"/>
      <c r="N354" s="236"/>
      <c r="O354" s="237"/>
      <c r="P354" s="15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242"/>
      <c r="AV354" s="243"/>
      <c r="AW354" s="243"/>
      <c r="AX354" s="243"/>
      <c r="AY354" s="243"/>
      <c r="AZ354" s="243"/>
      <c r="BA354" s="243"/>
      <c r="BB354" s="246"/>
      <c r="BC354" s="53"/>
      <c r="BD354" s="53"/>
      <c r="BE354" s="53"/>
      <c r="BF354" s="358">
        <f t="shared" ref="BF354" si="167">$BF$10</f>
        <v>0</v>
      </c>
      <c r="BG354" s="358"/>
      <c r="BH354" s="358"/>
      <c r="BI354" s="358"/>
      <c r="BJ354" s="358"/>
      <c r="BK354" s="358"/>
      <c r="BL354" s="358"/>
      <c r="BM354" s="358"/>
      <c r="BN354" s="358"/>
      <c r="BO354" s="358"/>
      <c r="BP354" s="358"/>
      <c r="BQ354" s="9"/>
    </row>
    <row r="355" spans="1:69" ht="7.5" customHeight="1" thickBo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</row>
    <row r="356" spans="1:69" x14ac:dyDescent="0.15">
      <c r="A356" s="222" t="s">
        <v>8</v>
      </c>
      <c r="B356" s="210" t="s">
        <v>35</v>
      </c>
      <c r="C356" s="211"/>
      <c r="D356" s="211"/>
      <c r="E356" s="217"/>
      <c r="F356" s="17" t="s">
        <v>36</v>
      </c>
      <c r="G356" s="210" t="s">
        <v>9</v>
      </c>
      <c r="H356" s="211"/>
      <c r="I356" s="211"/>
      <c r="J356" s="211"/>
      <c r="K356" s="211"/>
      <c r="L356" s="211"/>
      <c r="M356" s="211"/>
      <c r="N356" s="211"/>
      <c r="O356" s="211"/>
      <c r="P356" s="211"/>
      <c r="Q356" s="217"/>
      <c r="R356" s="210" t="s">
        <v>10</v>
      </c>
      <c r="S356" s="217"/>
      <c r="T356" s="224" t="s">
        <v>11</v>
      </c>
      <c r="U356" s="210" t="s">
        <v>13</v>
      </c>
      <c r="V356" s="211"/>
      <c r="W356" s="217"/>
      <c r="X356" s="210" t="s">
        <v>14</v>
      </c>
      <c r="Y356" s="211"/>
      <c r="Z356" s="211"/>
      <c r="AA356" s="211"/>
      <c r="AB356" s="211"/>
      <c r="AC356" s="211"/>
      <c r="AD356" s="211"/>
      <c r="AE356" s="211"/>
      <c r="AF356" s="210" t="s">
        <v>50</v>
      </c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2"/>
      <c r="AV356" s="216" t="s">
        <v>57</v>
      </c>
      <c r="AW356" s="211"/>
      <c r="AX356" s="211"/>
      <c r="AY356" s="211"/>
      <c r="AZ356" s="211"/>
      <c r="BA356" s="211"/>
      <c r="BB356" s="211"/>
      <c r="BC356" s="211"/>
      <c r="BD356" s="217"/>
      <c r="BE356" s="210" t="s">
        <v>58</v>
      </c>
      <c r="BF356" s="217"/>
      <c r="BG356" s="210" t="s">
        <v>59</v>
      </c>
      <c r="BH356" s="211"/>
      <c r="BI356" s="211"/>
      <c r="BJ356" s="211"/>
      <c r="BK356" s="211"/>
      <c r="BL356" s="211"/>
      <c r="BM356" s="211"/>
      <c r="BN356" s="211"/>
      <c r="BO356" s="211"/>
      <c r="BP356" s="212"/>
      <c r="BQ356" s="26"/>
    </row>
    <row r="357" spans="1:69" x14ac:dyDescent="0.15">
      <c r="A357" s="223"/>
      <c r="B357" s="213"/>
      <c r="C357" s="214"/>
      <c r="D357" s="214"/>
      <c r="E357" s="219"/>
      <c r="F357" s="18" t="s">
        <v>37</v>
      </c>
      <c r="G357" s="213"/>
      <c r="H357" s="214"/>
      <c r="I357" s="214"/>
      <c r="J357" s="214"/>
      <c r="K357" s="214"/>
      <c r="L357" s="214"/>
      <c r="M357" s="214"/>
      <c r="N357" s="214"/>
      <c r="O357" s="214"/>
      <c r="P357" s="214"/>
      <c r="Q357" s="219"/>
      <c r="R357" s="213"/>
      <c r="S357" s="219"/>
      <c r="T357" s="225"/>
      <c r="U357" s="213"/>
      <c r="V357" s="214"/>
      <c r="W357" s="219"/>
      <c r="X357" s="213"/>
      <c r="Y357" s="214"/>
      <c r="Z357" s="214"/>
      <c r="AA357" s="214"/>
      <c r="AB357" s="214"/>
      <c r="AC357" s="214"/>
      <c r="AD357" s="214"/>
      <c r="AE357" s="214"/>
      <c r="AF357" s="213"/>
      <c r="AG357" s="214"/>
      <c r="AH357" s="214"/>
      <c r="AI357" s="214"/>
      <c r="AJ357" s="214"/>
      <c r="AK357" s="214"/>
      <c r="AL357" s="214"/>
      <c r="AM357" s="214"/>
      <c r="AN357" s="214"/>
      <c r="AO357" s="214"/>
      <c r="AP357" s="214"/>
      <c r="AQ357" s="214"/>
      <c r="AR357" s="214"/>
      <c r="AS357" s="214"/>
      <c r="AT357" s="214"/>
      <c r="AU357" s="215"/>
      <c r="AV357" s="218"/>
      <c r="AW357" s="214"/>
      <c r="AX357" s="214"/>
      <c r="AY357" s="214"/>
      <c r="AZ357" s="214"/>
      <c r="BA357" s="214"/>
      <c r="BB357" s="214"/>
      <c r="BC357" s="214"/>
      <c r="BD357" s="219"/>
      <c r="BE357" s="213"/>
      <c r="BF357" s="219"/>
      <c r="BG357" s="213"/>
      <c r="BH357" s="214"/>
      <c r="BI357" s="214"/>
      <c r="BJ357" s="214"/>
      <c r="BK357" s="214"/>
      <c r="BL357" s="214"/>
      <c r="BM357" s="214"/>
      <c r="BN357" s="214"/>
      <c r="BO357" s="214"/>
      <c r="BP357" s="215"/>
      <c r="BQ357" s="26"/>
    </row>
    <row r="358" spans="1:69" ht="13.5" customHeight="1" x14ac:dyDescent="0.15">
      <c r="A358" s="184"/>
      <c r="B358" s="186"/>
      <c r="C358" s="187"/>
      <c r="D358" s="187"/>
      <c r="E358" s="188"/>
      <c r="F358" s="65"/>
      <c r="G358" s="186"/>
      <c r="H358" s="187"/>
      <c r="I358" s="187"/>
      <c r="J358" s="187"/>
      <c r="K358" s="187"/>
      <c r="L358" s="187"/>
      <c r="M358" s="187"/>
      <c r="N358" s="187"/>
      <c r="O358" s="187"/>
      <c r="P358" s="187"/>
      <c r="Q358" s="188"/>
      <c r="R358" s="192"/>
      <c r="S358" s="193"/>
      <c r="T358" s="196"/>
      <c r="U358" s="136"/>
      <c r="V358" s="137"/>
      <c r="W358" s="138"/>
      <c r="X358" s="142"/>
      <c r="Y358" s="143"/>
      <c r="Z358" s="143"/>
      <c r="AA358" s="143"/>
      <c r="AB358" s="143"/>
      <c r="AC358" s="143"/>
      <c r="AD358" s="143"/>
      <c r="AE358" s="143"/>
      <c r="AF358" s="316">
        <v>10</v>
      </c>
      <c r="AG358" s="311"/>
      <c r="AH358" s="311"/>
      <c r="AI358" s="311"/>
      <c r="AJ358" s="311"/>
      <c r="AK358" s="311"/>
      <c r="AL358" s="312"/>
      <c r="AM358" s="50">
        <f>IF(ISBLANK(AF358),1,IF(AF358=10,1,IF(AF358="内税",2,IF(AF358=0,3))))</f>
        <v>1</v>
      </c>
      <c r="AN358" s="50">
        <f>IF(AM358=1,X358,0)</f>
        <v>0</v>
      </c>
      <c r="AO358" s="50">
        <f>IF(AM358=1,INT(X358*0.1),0)</f>
        <v>0</v>
      </c>
      <c r="AP358" s="50">
        <f>IF(AM358=2,ROUNDUP(X358/1.1,0),0)</f>
        <v>0</v>
      </c>
      <c r="AQ358" s="50">
        <f>IF(AM358=2,X358-AP358,0)</f>
        <v>0</v>
      </c>
      <c r="AR358" s="50">
        <f>IF(AM358=3,X358,0)</f>
        <v>0</v>
      </c>
      <c r="AS358" s="52">
        <v>0</v>
      </c>
      <c r="AT358" s="148">
        <f>IF(AM358&lt;3,10,0)</f>
        <v>10</v>
      </c>
      <c r="AU358" s="149"/>
      <c r="AV358" s="152">
        <f>IF(AM358=1,AN358,IF(AM358=2,AP358,AR358))</f>
        <v>0</v>
      </c>
      <c r="AW358" s="153"/>
      <c r="AX358" s="153"/>
      <c r="AY358" s="153"/>
      <c r="AZ358" s="153"/>
      <c r="BA358" s="153"/>
      <c r="BB358" s="153"/>
      <c r="BC358" s="153"/>
      <c r="BD358" s="154"/>
      <c r="BE358" s="158">
        <f>IF(AM358=1,AO358,IF(AM358=2,AQ358,AS358))</f>
        <v>0</v>
      </c>
      <c r="BF358" s="159"/>
      <c r="BG358" s="162">
        <f>AV358+BE358</f>
        <v>0</v>
      </c>
      <c r="BH358" s="163"/>
      <c r="BI358" s="163"/>
      <c r="BJ358" s="163"/>
      <c r="BK358" s="163"/>
      <c r="BL358" s="163"/>
      <c r="BM358" s="163"/>
      <c r="BN358" s="163"/>
      <c r="BO358" s="163"/>
      <c r="BP358" s="164"/>
      <c r="BQ358" s="49"/>
    </row>
    <row r="359" spans="1:69" ht="13.5" customHeight="1" x14ac:dyDescent="0.15">
      <c r="A359" s="198"/>
      <c r="B359" s="199"/>
      <c r="C359" s="200"/>
      <c r="D359" s="200"/>
      <c r="E359" s="201"/>
      <c r="F359" s="66"/>
      <c r="G359" s="199"/>
      <c r="H359" s="200"/>
      <c r="I359" s="200"/>
      <c r="J359" s="200"/>
      <c r="K359" s="200"/>
      <c r="L359" s="200"/>
      <c r="M359" s="200"/>
      <c r="N359" s="200"/>
      <c r="O359" s="200"/>
      <c r="P359" s="200"/>
      <c r="Q359" s="201"/>
      <c r="R359" s="202"/>
      <c r="S359" s="203"/>
      <c r="T359" s="204"/>
      <c r="U359" s="205"/>
      <c r="V359" s="206"/>
      <c r="W359" s="207"/>
      <c r="X359" s="171"/>
      <c r="Y359" s="172"/>
      <c r="Z359" s="172"/>
      <c r="AA359" s="172"/>
      <c r="AB359" s="172"/>
      <c r="AC359" s="172"/>
      <c r="AD359" s="172"/>
      <c r="AE359" s="172"/>
      <c r="AF359" s="317"/>
      <c r="AG359" s="314"/>
      <c r="AH359" s="314"/>
      <c r="AI359" s="314"/>
      <c r="AJ359" s="314"/>
      <c r="AK359" s="314"/>
      <c r="AL359" s="315"/>
      <c r="AM359" s="50"/>
      <c r="AN359" s="50"/>
      <c r="AO359" s="50"/>
      <c r="AP359" s="50"/>
      <c r="AQ359" s="50"/>
      <c r="AR359" s="50"/>
      <c r="AS359" s="52"/>
      <c r="AT359" s="174"/>
      <c r="AU359" s="175"/>
      <c r="AV359" s="176"/>
      <c r="AW359" s="177"/>
      <c r="AX359" s="177"/>
      <c r="AY359" s="177"/>
      <c r="AZ359" s="177"/>
      <c r="BA359" s="177"/>
      <c r="BB359" s="177"/>
      <c r="BC359" s="177"/>
      <c r="BD359" s="178"/>
      <c r="BE359" s="179"/>
      <c r="BF359" s="180"/>
      <c r="BG359" s="181"/>
      <c r="BH359" s="182"/>
      <c r="BI359" s="182"/>
      <c r="BJ359" s="182"/>
      <c r="BK359" s="182"/>
      <c r="BL359" s="182"/>
      <c r="BM359" s="182"/>
      <c r="BN359" s="182"/>
      <c r="BO359" s="182"/>
      <c r="BP359" s="183"/>
      <c r="BQ359" s="49"/>
    </row>
    <row r="360" spans="1:69" ht="13.5" customHeight="1" x14ac:dyDescent="0.15">
      <c r="A360" s="184"/>
      <c r="B360" s="186"/>
      <c r="C360" s="187"/>
      <c r="D360" s="187"/>
      <c r="E360" s="188"/>
      <c r="F360" s="65"/>
      <c r="G360" s="186"/>
      <c r="H360" s="187"/>
      <c r="I360" s="187"/>
      <c r="J360" s="187"/>
      <c r="K360" s="187"/>
      <c r="L360" s="187"/>
      <c r="M360" s="187"/>
      <c r="N360" s="187"/>
      <c r="O360" s="187"/>
      <c r="P360" s="187"/>
      <c r="Q360" s="188"/>
      <c r="R360" s="192"/>
      <c r="S360" s="193"/>
      <c r="T360" s="196"/>
      <c r="U360" s="136"/>
      <c r="V360" s="137"/>
      <c r="W360" s="138"/>
      <c r="X360" s="142"/>
      <c r="Y360" s="143"/>
      <c r="Z360" s="143"/>
      <c r="AA360" s="143"/>
      <c r="AB360" s="143"/>
      <c r="AC360" s="143"/>
      <c r="AD360" s="143"/>
      <c r="AE360" s="143"/>
      <c r="AF360" s="316">
        <v>10</v>
      </c>
      <c r="AG360" s="311"/>
      <c r="AH360" s="311"/>
      <c r="AI360" s="311"/>
      <c r="AJ360" s="311"/>
      <c r="AK360" s="311"/>
      <c r="AL360" s="312"/>
      <c r="AM360" s="50">
        <f t="shared" ref="AM360" si="168">IF(ISBLANK(AF360),1,IF(AF360=10,1,IF(AF360="内税",2,IF(AF360=0,3))))</f>
        <v>1</v>
      </c>
      <c r="AN360" s="50">
        <f>IF(AM360=1,X360,0)</f>
        <v>0</v>
      </c>
      <c r="AO360" s="50">
        <f>IF(AM360=1,INT(X360*0.1),0)</f>
        <v>0</v>
      </c>
      <c r="AP360" s="50">
        <f>IF(AM360=2,ROUNDUP(X360/1.1,0),0)</f>
        <v>0</v>
      </c>
      <c r="AQ360" s="50">
        <f>IF(AM360=2,X360-AP360,0)</f>
        <v>0</v>
      </c>
      <c r="AR360" s="50">
        <f>IF(AM360=3,X360,0)</f>
        <v>0</v>
      </c>
      <c r="AS360" s="52">
        <v>0</v>
      </c>
      <c r="AT360" s="148">
        <f>IF(AM360&lt;3,10,0)</f>
        <v>10</v>
      </c>
      <c r="AU360" s="149"/>
      <c r="AV360" s="152">
        <f>IF(AM360=1,AN360,IF(AM360=2,AP360,AR360))</f>
        <v>0</v>
      </c>
      <c r="AW360" s="153"/>
      <c r="AX360" s="153"/>
      <c r="AY360" s="153"/>
      <c r="AZ360" s="153"/>
      <c r="BA360" s="153"/>
      <c r="BB360" s="153"/>
      <c r="BC360" s="153"/>
      <c r="BD360" s="154"/>
      <c r="BE360" s="158">
        <f>IF(AM360=1,AO360,IF(AM360=2,AQ360,AS360))</f>
        <v>0</v>
      </c>
      <c r="BF360" s="159"/>
      <c r="BG360" s="162">
        <f>AV360+BE360</f>
        <v>0</v>
      </c>
      <c r="BH360" s="163"/>
      <c r="BI360" s="163"/>
      <c r="BJ360" s="163"/>
      <c r="BK360" s="163"/>
      <c r="BL360" s="163"/>
      <c r="BM360" s="163"/>
      <c r="BN360" s="163"/>
      <c r="BO360" s="163"/>
      <c r="BP360" s="164"/>
      <c r="BQ360" s="49"/>
    </row>
    <row r="361" spans="1:69" ht="13.5" customHeight="1" x14ac:dyDescent="0.15">
      <c r="A361" s="198"/>
      <c r="B361" s="199"/>
      <c r="C361" s="200"/>
      <c r="D361" s="200"/>
      <c r="E361" s="201"/>
      <c r="F361" s="66"/>
      <c r="G361" s="199"/>
      <c r="H361" s="200"/>
      <c r="I361" s="200"/>
      <c r="J361" s="200"/>
      <c r="K361" s="200"/>
      <c r="L361" s="200"/>
      <c r="M361" s="200"/>
      <c r="N361" s="200"/>
      <c r="O361" s="200"/>
      <c r="P361" s="200"/>
      <c r="Q361" s="201"/>
      <c r="R361" s="202"/>
      <c r="S361" s="203"/>
      <c r="T361" s="204"/>
      <c r="U361" s="205"/>
      <c r="V361" s="206"/>
      <c r="W361" s="207"/>
      <c r="X361" s="171"/>
      <c r="Y361" s="172"/>
      <c r="Z361" s="172"/>
      <c r="AA361" s="172"/>
      <c r="AB361" s="172"/>
      <c r="AC361" s="172"/>
      <c r="AD361" s="172"/>
      <c r="AE361" s="172"/>
      <c r="AF361" s="317"/>
      <c r="AG361" s="314"/>
      <c r="AH361" s="314"/>
      <c r="AI361" s="314"/>
      <c r="AJ361" s="314"/>
      <c r="AK361" s="314"/>
      <c r="AL361" s="315"/>
      <c r="AM361" s="50"/>
      <c r="AN361" s="50"/>
      <c r="AO361" s="50"/>
      <c r="AP361" s="50"/>
      <c r="AQ361" s="50"/>
      <c r="AR361" s="50"/>
      <c r="AS361" s="52"/>
      <c r="AT361" s="174"/>
      <c r="AU361" s="175"/>
      <c r="AV361" s="176"/>
      <c r="AW361" s="177"/>
      <c r="AX361" s="177"/>
      <c r="AY361" s="177"/>
      <c r="AZ361" s="177"/>
      <c r="BA361" s="177"/>
      <c r="BB361" s="177"/>
      <c r="BC361" s="177"/>
      <c r="BD361" s="178"/>
      <c r="BE361" s="179"/>
      <c r="BF361" s="180"/>
      <c r="BG361" s="181"/>
      <c r="BH361" s="182"/>
      <c r="BI361" s="182"/>
      <c r="BJ361" s="182"/>
      <c r="BK361" s="182"/>
      <c r="BL361" s="182"/>
      <c r="BM361" s="182"/>
      <c r="BN361" s="182"/>
      <c r="BO361" s="182"/>
      <c r="BP361" s="183"/>
      <c r="BQ361" s="49"/>
    </row>
    <row r="362" spans="1:69" ht="13.5" customHeight="1" x14ac:dyDescent="0.15">
      <c r="A362" s="184"/>
      <c r="B362" s="186"/>
      <c r="C362" s="187"/>
      <c r="D362" s="187"/>
      <c r="E362" s="188"/>
      <c r="F362" s="65"/>
      <c r="G362" s="186"/>
      <c r="H362" s="187"/>
      <c r="I362" s="187"/>
      <c r="J362" s="187"/>
      <c r="K362" s="187"/>
      <c r="L362" s="187"/>
      <c r="M362" s="187"/>
      <c r="N362" s="187"/>
      <c r="O362" s="187"/>
      <c r="P362" s="187"/>
      <c r="Q362" s="188"/>
      <c r="R362" s="192"/>
      <c r="S362" s="193"/>
      <c r="T362" s="196"/>
      <c r="U362" s="136"/>
      <c r="V362" s="137"/>
      <c r="W362" s="138"/>
      <c r="X362" s="142"/>
      <c r="Y362" s="143"/>
      <c r="Z362" s="143"/>
      <c r="AA362" s="143"/>
      <c r="AB362" s="143"/>
      <c r="AC362" s="143"/>
      <c r="AD362" s="143"/>
      <c r="AE362" s="143"/>
      <c r="AF362" s="316">
        <v>10</v>
      </c>
      <c r="AG362" s="311"/>
      <c r="AH362" s="311"/>
      <c r="AI362" s="311"/>
      <c r="AJ362" s="311"/>
      <c r="AK362" s="311"/>
      <c r="AL362" s="312"/>
      <c r="AM362" s="50">
        <f t="shared" ref="AM362" si="169">IF(ISBLANK(AF362),1,IF(AF362=10,1,IF(AF362="内税",2,IF(AF362=0,3))))</f>
        <v>1</v>
      </c>
      <c r="AN362" s="50">
        <f>IF(AM362=1,X362,0)</f>
        <v>0</v>
      </c>
      <c r="AO362" s="50">
        <f>IF(AM362=1,INT(X362*0.1),0)</f>
        <v>0</v>
      </c>
      <c r="AP362" s="50">
        <f>IF(AM362=2,ROUNDUP(X362/1.1,0),0)</f>
        <v>0</v>
      </c>
      <c r="AQ362" s="50">
        <f>IF(AM362=2,X362-AP362,0)</f>
        <v>0</v>
      </c>
      <c r="AR362" s="50">
        <f>IF(AM362=3,X362,0)</f>
        <v>0</v>
      </c>
      <c r="AS362" s="52">
        <v>0</v>
      </c>
      <c r="AT362" s="148">
        <f>IF(AM362&lt;3,10,0)</f>
        <v>10</v>
      </c>
      <c r="AU362" s="149"/>
      <c r="AV362" s="152">
        <f>IF(AM362=1,AN362,IF(AM362=2,AP362,AR362))</f>
        <v>0</v>
      </c>
      <c r="AW362" s="153"/>
      <c r="AX362" s="153"/>
      <c r="AY362" s="153"/>
      <c r="AZ362" s="153"/>
      <c r="BA362" s="153"/>
      <c r="BB362" s="153"/>
      <c r="BC362" s="153"/>
      <c r="BD362" s="154"/>
      <c r="BE362" s="158">
        <f>IF(AM362=1,AO362,IF(AM362=2,AQ362,AS362))</f>
        <v>0</v>
      </c>
      <c r="BF362" s="159"/>
      <c r="BG362" s="162">
        <f>AV362+BE362</f>
        <v>0</v>
      </c>
      <c r="BH362" s="163"/>
      <c r="BI362" s="163"/>
      <c r="BJ362" s="163"/>
      <c r="BK362" s="163"/>
      <c r="BL362" s="163"/>
      <c r="BM362" s="163"/>
      <c r="BN362" s="163"/>
      <c r="BO362" s="163"/>
      <c r="BP362" s="164"/>
      <c r="BQ362" s="49"/>
    </row>
    <row r="363" spans="1:69" ht="13.5" customHeight="1" x14ac:dyDescent="0.15">
      <c r="A363" s="198"/>
      <c r="B363" s="199"/>
      <c r="C363" s="200"/>
      <c r="D363" s="200"/>
      <c r="E363" s="201"/>
      <c r="F363" s="66"/>
      <c r="G363" s="199"/>
      <c r="H363" s="200"/>
      <c r="I363" s="200"/>
      <c r="J363" s="200"/>
      <c r="K363" s="200"/>
      <c r="L363" s="200"/>
      <c r="M363" s="200"/>
      <c r="N363" s="200"/>
      <c r="O363" s="200"/>
      <c r="P363" s="200"/>
      <c r="Q363" s="201"/>
      <c r="R363" s="202"/>
      <c r="S363" s="203"/>
      <c r="T363" s="204"/>
      <c r="U363" s="205"/>
      <c r="V363" s="206"/>
      <c r="W363" s="207"/>
      <c r="X363" s="171"/>
      <c r="Y363" s="172"/>
      <c r="Z363" s="172"/>
      <c r="AA363" s="172"/>
      <c r="AB363" s="172"/>
      <c r="AC363" s="172"/>
      <c r="AD363" s="172"/>
      <c r="AE363" s="172"/>
      <c r="AF363" s="317"/>
      <c r="AG363" s="314"/>
      <c r="AH363" s="314"/>
      <c r="AI363" s="314"/>
      <c r="AJ363" s="314"/>
      <c r="AK363" s="314"/>
      <c r="AL363" s="315"/>
      <c r="AM363" s="50"/>
      <c r="AN363" s="50"/>
      <c r="AO363" s="50"/>
      <c r="AP363" s="50"/>
      <c r="AQ363" s="50"/>
      <c r="AR363" s="50"/>
      <c r="AS363" s="52"/>
      <c r="AT363" s="174"/>
      <c r="AU363" s="175"/>
      <c r="AV363" s="176"/>
      <c r="AW363" s="177"/>
      <c r="AX363" s="177"/>
      <c r="AY363" s="177"/>
      <c r="AZ363" s="177"/>
      <c r="BA363" s="177"/>
      <c r="BB363" s="177"/>
      <c r="BC363" s="177"/>
      <c r="BD363" s="178"/>
      <c r="BE363" s="179"/>
      <c r="BF363" s="180"/>
      <c r="BG363" s="181"/>
      <c r="BH363" s="182"/>
      <c r="BI363" s="182"/>
      <c r="BJ363" s="182"/>
      <c r="BK363" s="182"/>
      <c r="BL363" s="182"/>
      <c r="BM363" s="182"/>
      <c r="BN363" s="182"/>
      <c r="BO363" s="182"/>
      <c r="BP363" s="183"/>
      <c r="BQ363" s="49"/>
    </row>
    <row r="364" spans="1:69" ht="13.5" customHeight="1" x14ac:dyDescent="0.15">
      <c r="A364" s="184"/>
      <c r="B364" s="186"/>
      <c r="C364" s="187"/>
      <c r="D364" s="187"/>
      <c r="E364" s="188"/>
      <c r="F364" s="65"/>
      <c r="G364" s="186"/>
      <c r="H364" s="187"/>
      <c r="I364" s="187"/>
      <c r="J364" s="187"/>
      <c r="K364" s="187"/>
      <c r="L364" s="187"/>
      <c r="M364" s="187"/>
      <c r="N364" s="187"/>
      <c r="O364" s="187"/>
      <c r="P364" s="187"/>
      <c r="Q364" s="188"/>
      <c r="R364" s="192"/>
      <c r="S364" s="193"/>
      <c r="T364" s="196"/>
      <c r="U364" s="136"/>
      <c r="V364" s="137"/>
      <c r="W364" s="138"/>
      <c r="X364" s="142"/>
      <c r="Y364" s="143"/>
      <c r="Z364" s="143"/>
      <c r="AA364" s="143"/>
      <c r="AB364" s="143"/>
      <c r="AC364" s="143"/>
      <c r="AD364" s="143"/>
      <c r="AE364" s="143"/>
      <c r="AF364" s="316">
        <v>10</v>
      </c>
      <c r="AG364" s="311"/>
      <c r="AH364" s="311"/>
      <c r="AI364" s="311"/>
      <c r="AJ364" s="311"/>
      <c r="AK364" s="311"/>
      <c r="AL364" s="312"/>
      <c r="AM364" s="50">
        <f t="shared" ref="AM364" si="170">IF(ISBLANK(AF364),1,IF(AF364=10,1,IF(AF364="内税",2,IF(AF364=0,3))))</f>
        <v>1</v>
      </c>
      <c r="AN364" s="50">
        <f>IF(AM364=1,X364,0)</f>
        <v>0</v>
      </c>
      <c r="AO364" s="50">
        <f>IF(AM364=1,INT(X364*0.1),0)</f>
        <v>0</v>
      </c>
      <c r="AP364" s="50">
        <f>IF(AM364=2,ROUNDUP(X364/1.1,0),0)</f>
        <v>0</v>
      </c>
      <c r="AQ364" s="50">
        <f>IF(AM364=2,X364-AP364,0)</f>
        <v>0</v>
      </c>
      <c r="AR364" s="50">
        <f>IF(AM364=3,X364,0)</f>
        <v>0</v>
      </c>
      <c r="AS364" s="52">
        <v>0</v>
      </c>
      <c r="AT364" s="148">
        <f>IF(AM364&lt;3,10,0)</f>
        <v>10</v>
      </c>
      <c r="AU364" s="149"/>
      <c r="AV364" s="152">
        <f>IF(AM364=1,AN364,IF(AM364=2,AP364,AR364))</f>
        <v>0</v>
      </c>
      <c r="AW364" s="153"/>
      <c r="AX364" s="153"/>
      <c r="AY364" s="153"/>
      <c r="AZ364" s="153"/>
      <c r="BA364" s="153"/>
      <c r="BB364" s="153"/>
      <c r="BC364" s="153"/>
      <c r="BD364" s="154"/>
      <c r="BE364" s="158">
        <f>IF(AM364=1,AO364,IF(AM364=2,AQ364,AS364))</f>
        <v>0</v>
      </c>
      <c r="BF364" s="159"/>
      <c r="BG364" s="162">
        <f>AV364+BE364</f>
        <v>0</v>
      </c>
      <c r="BH364" s="163"/>
      <c r="BI364" s="163"/>
      <c r="BJ364" s="163"/>
      <c r="BK364" s="163"/>
      <c r="BL364" s="163"/>
      <c r="BM364" s="163"/>
      <c r="BN364" s="163"/>
      <c r="BO364" s="163"/>
      <c r="BP364" s="164"/>
      <c r="BQ364" s="49"/>
    </row>
    <row r="365" spans="1:69" ht="13.5" customHeight="1" x14ac:dyDescent="0.15">
      <c r="A365" s="198"/>
      <c r="B365" s="199"/>
      <c r="C365" s="200"/>
      <c r="D365" s="200"/>
      <c r="E365" s="201"/>
      <c r="F365" s="66"/>
      <c r="G365" s="199"/>
      <c r="H365" s="200"/>
      <c r="I365" s="200"/>
      <c r="J365" s="200"/>
      <c r="K365" s="200"/>
      <c r="L365" s="200"/>
      <c r="M365" s="200"/>
      <c r="N365" s="200"/>
      <c r="O365" s="200"/>
      <c r="P365" s="200"/>
      <c r="Q365" s="201"/>
      <c r="R365" s="202"/>
      <c r="S365" s="203"/>
      <c r="T365" s="204"/>
      <c r="U365" s="205"/>
      <c r="V365" s="206"/>
      <c r="W365" s="207"/>
      <c r="X365" s="171"/>
      <c r="Y365" s="172"/>
      <c r="Z365" s="172"/>
      <c r="AA365" s="172"/>
      <c r="AB365" s="172"/>
      <c r="AC365" s="172"/>
      <c r="AD365" s="172"/>
      <c r="AE365" s="172"/>
      <c r="AF365" s="317"/>
      <c r="AG365" s="314"/>
      <c r="AH365" s="314"/>
      <c r="AI365" s="314"/>
      <c r="AJ365" s="314"/>
      <c r="AK365" s="314"/>
      <c r="AL365" s="315"/>
      <c r="AM365" s="50"/>
      <c r="AN365" s="50"/>
      <c r="AO365" s="50"/>
      <c r="AP365" s="50"/>
      <c r="AQ365" s="50"/>
      <c r="AR365" s="50"/>
      <c r="AS365" s="52"/>
      <c r="AT365" s="174"/>
      <c r="AU365" s="175"/>
      <c r="AV365" s="176"/>
      <c r="AW365" s="177"/>
      <c r="AX365" s="177"/>
      <c r="AY365" s="177"/>
      <c r="AZ365" s="177"/>
      <c r="BA365" s="177"/>
      <c r="BB365" s="177"/>
      <c r="BC365" s="177"/>
      <c r="BD365" s="178"/>
      <c r="BE365" s="179"/>
      <c r="BF365" s="180"/>
      <c r="BG365" s="181"/>
      <c r="BH365" s="182"/>
      <c r="BI365" s="182"/>
      <c r="BJ365" s="182"/>
      <c r="BK365" s="182"/>
      <c r="BL365" s="182"/>
      <c r="BM365" s="182"/>
      <c r="BN365" s="182"/>
      <c r="BO365" s="182"/>
      <c r="BP365" s="183"/>
      <c r="BQ365" s="49"/>
    </row>
    <row r="366" spans="1:69" ht="13.5" customHeight="1" x14ac:dyDescent="0.15">
      <c r="A366" s="184"/>
      <c r="B366" s="186"/>
      <c r="C366" s="187"/>
      <c r="D366" s="187"/>
      <c r="E366" s="188"/>
      <c r="F366" s="65"/>
      <c r="G366" s="186"/>
      <c r="H366" s="187"/>
      <c r="I366" s="187"/>
      <c r="J366" s="187"/>
      <c r="K366" s="187"/>
      <c r="L366" s="187"/>
      <c r="M366" s="187"/>
      <c r="N366" s="187"/>
      <c r="O366" s="187"/>
      <c r="P366" s="187"/>
      <c r="Q366" s="188"/>
      <c r="R366" s="192"/>
      <c r="S366" s="193"/>
      <c r="T366" s="196"/>
      <c r="U366" s="136"/>
      <c r="V366" s="137"/>
      <c r="W366" s="138"/>
      <c r="X366" s="142"/>
      <c r="Y366" s="143"/>
      <c r="Z366" s="143"/>
      <c r="AA366" s="143"/>
      <c r="AB366" s="143"/>
      <c r="AC366" s="143"/>
      <c r="AD366" s="143"/>
      <c r="AE366" s="143"/>
      <c r="AF366" s="316">
        <v>10</v>
      </c>
      <c r="AG366" s="311"/>
      <c r="AH366" s="311"/>
      <c r="AI366" s="311"/>
      <c r="AJ366" s="311"/>
      <c r="AK366" s="311"/>
      <c r="AL366" s="312"/>
      <c r="AM366" s="50">
        <f t="shared" ref="AM366" si="171">IF(ISBLANK(AF366),1,IF(AF366=10,1,IF(AF366="内税",2,IF(AF366=0,3))))</f>
        <v>1</v>
      </c>
      <c r="AN366" s="50">
        <f>IF(AM366=1,X366,0)</f>
        <v>0</v>
      </c>
      <c r="AO366" s="50">
        <f>IF(AM366=1,INT(X366*0.1),0)</f>
        <v>0</v>
      </c>
      <c r="AP366" s="50">
        <f>IF(AM366=2,ROUNDUP(X366/1.1,0),0)</f>
        <v>0</v>
      </c>
      <c r="AQ366" s="50">
        <f>IF(AM366=2,X366-AP366,0)</f>
        <v>0</v>
      </c>
      <c r="AR366" s="50">
        <f>IF(AM366=3,X366,0)</f>
        <v>0</v>
      </c>
      <c r="AS366" s="52">
        <v>0</v>
      </c>
      <c r="AT366" s="148">
        <f>IF(AM366&lt;3,10,0)</f>
        <v>10</v>
      </c>
      <c r="AU366" s="149"/>
      <c r="AV366" s="152">
        <f>IF(AM366=1,AN366,IF(AM366=2,AP366,AR366))</f>
        <v>0</v>
      </c>
      <c r="AW366" s="153"/>
      <c r="AX366" s="153"/>
      <c r="AY366" s="153"/>
      <c r="AZ366" s="153"/>
      <c r="BA366" s="153"/>
      <c r="BB366" s="153"/>
      <c r="BC366" s="153"/>
      <c r="BD366" s="154"/>
      <c r="BE366" s="158">
        <f>IF(AM366=1,AO366,IF(AM366=2,AQ366,AS366))</f>
        <v>0</v>
      </c>
      <c r="BF366" s="159"/>
      <c r="BG366" s="162">
        <f>AV366+BE366</f>
        <v>0</v>
      </c>
      <c r="BH366" s="163"/>
      <c r="BI366" s="163"/>
      <c r="BJ366" s="163"/>
      <c r="BK366" s="163"/>
      <c r="BL366" s="163"/>
      <c r="BM366" s="163"/>
      <c r="BN366" s="163"/>
      <c r="BO366" s="163"/>
      <c r="BP366" s="164"/>
      <c r="BQ366" s="49"/>
    </row>
    <row r="367" spans="1:69" ht="13.5" customHeight="1" x14ac:dyDescent="0.15">
      <c r="A367" s="198"/>
      <c r="B367" s="199"/>
      <c r="C367" s="200"/>
      <c r="D367" s="200"/>
      <c r="E367" s="201"/>
      <c r="F367" s="66"/>
      <c r="G367" s="199"/>
      <c r="H367" s="200"/>
      <c r="I367" s="200"/>
      <c r="J367" s="200"/>
      <c r="K367" s="200"/>
      <c r="L367" s="200"/>
      <c r="M367" s="200"/>
      <c r="N367" s="200"/>
      <c r="O367" s="200"/>
      <c r="P367" s="200"/>
      <c r="Q367" s="201"/>
      <c r="R367" s="202"/>
      <c r="S367" s="203"/>
      <c r="T367" s="204"/>
      <c r="U367" s="205"/>
      <c r="V367" s="206"/>
      <c r="W367" s="207"/>
      <c r="X367" s="171"/>
      <c r="Y367" s="172"/>
      <c r="Z367" s="172"/>
      <c r="AA367" s="172"/>
      <c r="AB367" s="172"/>
      <c r="AC367" s="172"/>
      <c r="AD367" s="172"/>
      <c r="AE367" s="172"/>
      <c r="AF367" s="317"/>
      <c r="AG367" s="314"/>
      <c r="AH367" s="314"/>
      <c r="AI367" s="314"/>
      <c r="AJ367" s="314"/>
      <c r="AK367" s="314"/>
      <c r="AL367" s="315"/>
      <c r="AM367" s="50"/>
      <c r="AN367" s="50"/>
      <c r="AO367" s="50"/>
      <c r="AP367" s="50"/>
      <c r="AQ367" s="50"/>
      <c r="AR367" s="50"/>
      <c r="AS367" s="52"/>
      <c r="AT367" s="174"/>
      <c r="AU367" s="175"/>
      <c r="AV367" s="176"/>
      <c r="AW367" s="177"/>
      <c r="AX367" s="177"/>
      <c r="AY367" s="177"/>
      <c r="AZ367" s="177"/>
      <c r="BA367" s="177"/>
      <c r="BB367" s="177"/>
      <c r="BC367" s="177"/>
      <c r="BD367" s="178"/>
      <c r="BE367" s="179"/>
      <c r="BF367" s="180"/>
      <c r="BG367" s="181"/>
      <c r="BH367" s="182"/>
      <c r="BI367" s="182"/>
      <c r="BJ367" s="182"/>
      <c r="BK367" s="182"/>
      <c r="BL367" s="182"/>
      <c r="BM367" s="182"/>
      <c r="BN367" s="182"/>
      <c r="BO367" s="182"/>
      <c r="BP367" s="183"/>
      <c r="BQ367" s="49"/>
    </row>
    <row r="368" spans="1:69" ht="13.5" customHeight="1" x14ac:dyDescent="0.15">
      <c r="A368" s="184"/>
      <c r="B368" s="186"/>
      <c r="C368" s="187"/>
      <c r="D368" s="187"/>
      <c r="E368" s="188"/>
      <c r="F368" s="65"/>
      <c r="G368" s="186"/>
      <c r="H368" s="187"/>
      <c r="I368" s="187"/>
      <c r="J368" s="187"/>
      <c r="K368" s="187"/>
      <c r="L368" s="187"/>
      <c r="M368" s="187"/>
      <c r="N368" s="187"/>
      <c r="O368" s="187"/>
      <c r="P368" s="187"/>
      <c r="Q368" s="188"/>
      <c r="R368" s="192"/>
      <c r="S368" s="193"/>
      <c r="T368" s="196"/>
      <c r="U368" s="136"/>
      <c r="V368" s="137"/>
      <c r="W368" s="138"/>
      <c r="X368" s="142"/>
      <c r="Y368" s="143"/>
      <c r="Z368" s="143"/>
      <c r="AA368" s="143"/>
      <c r="AB368" s="143"/>
      <c r="AC368" s="143"/>
      <c r="AD368" s="143"/>
      <c r="AE368" s="143"/>
      <c r="AF368" s="316">
        <v>10</v>
      </c>
      <c r="AG368" s="311"/>
      <c r="AH368" s="311"/>
      <c r="AI368" s="311"/>
      <c r="AJ368" s="311"/>
      <c r="AK368" s="311"/>
      <c r="AL368" s="312"/>
      <c r="AM368" s="50">
        <f t="shared" ref="AM368" si="172">IF(ISBLANK(AF368),1,IF(AF368=10,1,IF(AF368="内税",2,IF(AF368=0,3))))</f>
        <v>1</v>
      </c>
      <c r="AN368" s="50">
        <f>IF(AM368=1,X368,0)</f>
        <v>0</v>
      </c>
      <c r="AO368" s="50">
        <f>IF(AM368=1,INT(X368*0.1),0)</f>
        <v>0</v>
      </c>
      <c r="AP368" s="50">
        <f>IF(AM368=2,ROUNDUP(X368/1.1,0),0)</f>
        <v>0</v>
      </c>
      <c r="AQ368" s="50">
        <f>IF(AM368=2,X368-AP368,0)</f>
        <v>0</v>
      </c>
      <c r="AR368" s="50">
        <f>IF(AM368=3,X368,0)</f>
        <v>0</v>
      </c>
      <c r="AS368" s="52">
        <v>0</v>
      </c>
      <c r="AT368" s="148">
        <f>IF(AM368&lt;3,10,0)</f>
        <v>10</v>
      </c>
      <c r="AU368" s="149"/>
      <c r="AV368" s="152">
        <f>IF(AM368=1,AN368,IF(AM368=2,AP368,AR368))</f>
        <v>0</v>
      </c>
      <c r="AW368" s="153"/>
      <c r="AX368" s="153"/>
      <c r="AY368" s="153"/>
      <c r="AZ368" s="153"/>
      <c r="BA368" s="153"/>
      <c r="BB368" s="153"/>
      <c r="BC368" s="153"/>
      <c r="BD368" s="154"/>
      <c r="BE368" s="158">
        <f>IF(AM368=1,AO368,IF(AM368=2,AQ368,AS368))</f>
        <v>0</v>
      </c>
      <c r="BF368" s="159"/>
      <c r="BG368" s="162">
        <f>AV368+BE368</f>
        <v>0</v>
      </c>
      <c r="BH368" s="163"/>
      <c r="BI368" s="163"/>
      <c r="BJ368" s="163"/>
      <c r="BK368" s="163"/>
      <c r="BL368" s="163"/>
      <c r="BM368" s="163"/>
      <c r="BN368" s="163"/>
      <c r="BO368" s="163"/>
      <c r="BP368" s="164"/>
      <c r="BQ368" s="49"/>
    </row>
    <row r="369" spans="1:69" ht="13.5" customHeight="1" x14ac:dyDescent="0.15">
      <c r="A369" s="198"/>
      <c r="B369" s="199"/>
      <c r="C369" s="200"/>
      <c r="D369" s="200"/>
      <c r="E369" s="201"/>
      <c r="F369" s="66"/>
      <c r="G369" s="199"/>
      <c r="H369" s="200"/>
      <c r="I369" s="200"/>
      <c r="J369" s="200"/>
      <c r="K369" s="200"/>
      <c r="L369" s="200"/>
      <c r="M369" s="200"/>
      <c r="N369" s="200"/>
      <c r="O369" s="200"/>
      <c r="P369" s="200"/>
      <c r="Q369" s="201"/>
      <c r="R369" s="202"/>
      <c r="S369" s="203"/>
      <c r="T369" s="204"/>
      <c r="U369" s="205"/>
      <c r="V369" s="206"/>
      <c r="W369" s="207"/>
      <c r="X369" s="171"/>
      <c r="Y369" s="172"/>
      <c r="Z369" s="172"/>
      <c r="AA369" s="172"/>
      <c r="AB369" s="172"/>
      <c r="AC369" s="172"/>
      <c r="AD369" s="172"/>
      <c r="AE369" s="172"/>
      <c r="AF369" s="317"/>
      <c r="AG369" s="314"/>
      <c r="AH369" s="314"/>
      <c r="AI369" s="314"/>
      <c r="AJ369" s="314"/>
      <c r="AK369" s="314"/>
      <c r="AL369" s="315"/>
      <c r="AM369" s="50"/>
      <c r="AN369" s="50"/>
      <c r="AO369" s="50"/>
      <c r="AP369" s="50"/>
      <c r="AQ369" s="50"/>
      <c r="AR369" s="50"/>
      <c r="AS369" s="52"/>
      <c r="AT369" s="174"/>
      <c r="AU369" s="175"/>
      <c r="AV369" s="176"/>
      <c r="AW369" s="177"/>
      <c r="AX369" s="177"/>
      <c r="AY369" s="177"/>
      <c r="AZ369" s="177"/>
      <c r="BA369" s="177"/>
      <c r="BB369" s="177"/>
      <c r="BC369" s="177"/>
      <c r="BD369" s="178"/>
      <c r="BE369" s="179"/>
      <c r="BF369" s="180"/>
      <c r="BG369" s="181"/>
      <c r="BH369" s="182"/>
      <c r="BI369" s="182"/>
      <c r="BJ369" s="182"/>
      <c r="BK369" s="182"/>
      <c r="BL369" s="182"/>
      <c r="BM369" s="182"/>
      <c r="BN369" s="182"/>
      <c r="BO369" s="182"/>
      <c r="BP369" s="183"/>
      <c r="BQ369" s="49"/>
    </row>
    <row r="370" spans="1:69" ht="13.5" customHeight="1" x14ac:dyDescent="0.15">
      <c r="A370" s="184"/>
      <c r="B370" s="186"/>
      <c r="C370" s="187"/>
      <c r="D370" s="187"/>
      <c r="E370" s="188"/>
      <c r="F370" s="65"/>
      <c r="G370" s="186"/>
      <c r="H370" s="187"/>
      <c r="I370" s="187"/>
      <c r="J370" s="187"/>
      <c r="K370" s="187"/>
      <c r="L370" s="187"/>
      <c r="M370" s="187"/>
      <c r="N370" s="187"/>
      <c r="O370" s="187"/>
      <c r="P370" s="187"/>
      <c r="Q370" s="188"/>
      <c r="R370" s="192"/>
      <c r="S370" s="193"/>
      <c r="T370" s="196"/>
      <c r="U370" s="136"/>
      <c r="V370" s="137"/>
      <c r="W370" s="138"/>
      <c r="X370" s="142"/>
      <c r="Y370" s="143"/>
      <c r="Z370" s="143"/>
      <c r="AA370" s="143"/>
      <c r="AB370" s="143"/>
      <c r="AC370" s="143"/>
      <c r="AD370" s="143"/>
      <c r="AE370" s="143"/>
      <c r="AF370" s="316">
        <v>10</v>
      </c>
      <c r="AG370" s="311"/>
      <c r="AH370" s="311"/>
      <c r="AI370" s="311"/>
      <c r="AJ370" s="311"/>
      <c r="AK370" s="311"/>
      <c r="AL370" s="312"/>
      <c r="AM370" s="50">
        <f t="shared" ref="AM370" si="173">IF(ISBLANK(AF370),1,IF(AF370=10,1,IF(AF370="内税",2,IF(AF370=0,3))))</f>
        <v>1</v>
      </c>
      <c r="AN370" s="50">
        <f>IF(AM370=1,X370,0)</f>
        <v>0</v>
      </c>
      <c r="AO370" s="50">
        <f>IF(AM370=1,INT(X370*0.1),0)</f>
        <v>0</v>
      </c>
      <c r="AP370" s="50">
        <f>IF(AM370=2,ROUNDUP(X370/1.1,0),0)</f>
        <v>0</v>
      </c>
      <c r="AQ370" s="50">
        <f>IF(AM370=2,X370-AP370,0)</f>
        <v>0</v>
      </c>
      <c r="AR370" s="50">
        <f>IF(AM370=3,X370,0)</f>
        <v>0</v>
      </c>
      <c r="AS370" s="52">
        <v>0</v>
      </c>
      <c r="AT370" s="148">
        <f>IF(AM370&lt;3,10,0)</f>
        <v>10</v>
      </c>
      <c r="AU370" s="149"/>
      <c r="AV370" s="152">
        <f>IF(AM370=1,AN370,IF(AM370=2,AP370,AR370))</f>
        <v>0</v>
      </c>
      <c r="AW370" s="153"/>
      <c r="AX370" s="153"/>
      <c r="AY370" s="153"/>
      <c r="AZ370" s="153"/>
      <c r="BA370" s="153"/>
      <c r="BB370" s="153"/>
      <c r="BC370" s="153"/>
      <c r="BD370" s="154"/>
      <c r="BE370" s="158">
        <f>IF(AM370=1,AO370,IF(AM370=2,AQ370,AS370))</f>
        <v>0</v>
      </c>
      <c r="BF370" s="159"/>
      <c r="BG370" s="162">
        <f>AV370+BE370</f>
        <v>0</v>
      </c>
      <c r="BH370" s="163"/>
      <c r="BI370" s="163"/>
      <c r="BJ370" s="163"/>
      <c r="BK370" s="163"/>
      <c r="BL370" s="163"/>
      <c r="BM370" s="163"/>
      <c r="BN370" s="163"/>
      <c r="BO370" s="163"/>
      <c r="BP370" s="164"/>
      <c r="BQ370" s="49"/>
    </row>
    <row r="371" spans="1:69" ht="13.5" customHeight="1" x14ac:dyDescent="0.15">
      <c r="A371" s="198"/>
      <c r="B371" s="199"/>
      <c r="C371" s="200"/>
      <c r="D371" s="200"/>
      <c r="E371" s="201"/>
      <c r="F371" s="66"/>
      <c r="G371" s="199"/>
      <c r="H371" s="200"/>
      <c r="I371" s="200"/>
      <c r="J371" s="200"/>
      <c r="K371" s="200"/>
      <c r="L371" s="200"/>
      <c r="M371" s="200"/>
      <c r="N371" s="200"/>
      <c r="O371" s="200"/>
      <c r="P371" s="200"/>
      <c r="Q371" s="201"/>
      <c r="R371" s="202"/>
      <c r="S371" s="203"/>
      <c r="T371" s="204"/>
      <c r="U371" s="205"/>
      <c r="V371" s="206"/>
      <c r="W371" s="207"/>
      <c r="X371" s="171"/>
      <c r="Y371" s="172"/>
      <c r="Z371" s="172"/>
      <c r="AA371" s="172"/>
      <c r="AB371" s="172"/>
      <c r="AC371" s="172"/>
      <c r="AD371" s="172"/>
      <c r="AE371" s="172"/>
      <c r="AF371" s="317"/>
      <c r="AG371" s="314"/>
      <c r="AH371" s="314"/>
      <c r="AI371" s="314"/>
      <c r="AJ371" s="314"/>
      <c r="AK371" s="314"/>
      <c r="AL371" s="315"/>
      <c r="AM371" s="50"/>
      <c r="AN371" s="50"/>
      <c r="AO371" s="50"/>
      <c r="AP371" s="50"/>
      <c r="AQ371" s="50"/>
      <c r="AR371" s="50"/>
      <c r="AS371" s="52"/>
      <c r="AT371" s="174"/>
      <c r="AU371" s="175"/>
      <c r="AV371" s="176"/>
      <c r="AW371" s="177"/>
      <c r="AX371" s="177"/>
      <c r="AY371" s="177"/>
      <c r="AZ371" s="177"/>
      <c r="BA371" s="177"/>
      <c r="BB371" s="177"/>
      <c r="BC371" s="177"/>
      <c r="BD371" s="178"/>
      <c r="BE371" s="179"/>
      <c r="BF371" s="180"/>
      <c r="BG371" s="181"/>
      <c r="BH371" s="182"/>
      <c r="BI371" s="182"/>
      <c r="BJ371" s="182"/>
      <c r="BK371" s="182"/>
      <c r="BL371" s="182"/>
      <c r="BM371" s="182"/>
      <c r="BN371" s="182"/>
      <c r="BO371" s="182"/>
      <c r="BP371" s="183"/>
      <c r="BQ371" s="49"/>
    </row>
    <row r="372" spans="1:69" ht="13.5" customHeight="1" x14ac:dyDescent="0.15">
      <c r="A372" s="184"/>
      <c r="B372" s="186"/>
      <c r="C372" s="187"/>
      <c r="D372" s="187"/>
      <c r="E372" s="188"/>
      <c r="F372" s="65"/>
      <c r="G372" s="186"/>
      <c r="H372" s="187"/>
      <c r="I372" s="187"/>
      <c r="J372" s="187"/>
      <c r="K372" s="187"/>
      <c r="L372" s="187"/>
      <c r="M372" s="187"/>
      <c r="N372" s="187"/>
      <c r="O372" s="187"/>
      <c r="P372" s="187"/>
      <c r="Q372" s="188"/>
      <c r="R372" s="192"/>
      <c r="S372" s="193"/>
      <c r="T372" s="196"/>
      <c r="U372" s="136"/>
      <c r="V372" s="137"/>
      <c r="W372" s="138"/>
      <c r="X372" s="142"/>
      <c r="Y372" s="143"/>
      <c r="Z372" s="143"/>
      <c r="AA372" s="143"/>
      <c r="AB372" s="143"/>
      <c r="AC372" s="143"/>
      <c r="AD372" s="143"/>
      <c r="AE372" s="143"/>
      <c r="AF372" s="316">
        <v>10</v>
      </c>
      <c r="AG372" s="311"/>
      <c r="AH372" s="311"/>
      <c r="AI372" s="311"/>
      <c r="AJ372" s="311"/>
      <c r="AK372" s="311"/>
      <c r="AL372" s="312"/>
      <c r="AM372" s="50">
        <f t="shared" ref="AM372" si="174">IF(ISBLANK(AF372),1,IF(AF372=10,1,IF(AF372="内税",2,IF(AF372=0,3))))</f>
        <v>1</v>
      </c>
      <c r="AN372" s="50">
        <f>IF(AM372=1,X372,0)</f>
        <v>0</v>
      </c>
      <c r="AO372" s="50">
        <f>IF(AM372=1,INT(X372*0.1),0)</f>
        <v>0</v>
      </c>
      <c r="AP372" s="50">
        <f>IF(AM372=2,ROUNDUP(X372/1.1,0),0)</f>
        <v>0</v>
      </c>
      <c r="AQ372" s="50">
        <f>IF(AM372=2,X372-AP372,0)</f>
        <v>0</v>
      </c>
      <c r="AR372" s="50">
        <f>IF(AM372=3,X372,0)</f>
        <v>0</v>
      </c>
      <c r="AS372" s="52">
        <v>0</v>
      </c>
      <c r="AT372" s="148">
        <f>IF(AM372&lt;3,10,0)</f>
        <v>10</v>
      </c>
      <c r="AU372" s="149"/>
      <c r="AV372" s="152">
        <f>IF(AM372=1,AN372,IF(AM372=2,AP372,AR372))</f>
        <v>0</v>
      </c>
      <c r="AW372" s="153"/>
      <c r="AX372" s="153"/>
      <c r="AY372" s="153"/>
      <c r="AZ372" s="153"/>
      <c r="BA372" s="153"/>
      <c r="BB372" s="153"/>
      <c r="BC372" s="153"/>
      <c r="BD372" s="154"/>
      <c r="BE372" s="158">
        <f>IF(AM372=1,AO372,IF(AM372=2,AQ372,AS372))</f>
        <v>0</v>
      </c>
      <c r="BF372" s="159"/>
      <c r="BG372" s="162">
        <f>AV372+BE372</f>
        <v>0</v>
      </c>
      <c r="BH372" s="163"/>
      <c r="BI372" s="163"/>
      <c r="BJ372" s="163"/>
      <c r="BK372" s="163"/>
      <c r="BL372" s="163"/>
      <c r="BM372" s="163"/>
      <c r="BN372" s="163"/>
      <c r="BO372" s="163"/>
      <c r="BP372" s="164"/>
      <c r="BQ372" s="49"/>
    </row>
    <row r="373" spans="1:69" ht="13.5" customHeight="1" x14ac:dyDescent="0.15">
      <c r="A373" s="198"/>
      <c r="B373" s="199"/>
      <c r="C373" s="200"/>
      <c r="D373" s="200"/>
      <c r="E373" s="201"/>
      <c r="F373" s="66"/>
      <c r="G373" s="199"/>
      <c r="H373" s="200"/>
      <c r="I373" s="200"/>
      <c r="J373" s="200"/>
      <c r="K373" s="200"/>
      <c r="L373" s="200"/>
      <c r="M373" s="200"/>
      <c r="N373" s="200"/>
      <c r="O373" s="200"/>
      <c r="P373" s="200"/>
      <c r="Q373" s="201"/>
      <c r="R373" s="202"/>
      <c r="S373" s="203"/>
      <c r="T373" s="204"/>
      <c r="U373" s="205"/>
      <c r="V373" s="206"/>
      <c r="W373" s="207"/>
      <c r="X373" s="171"/>
      <c r="Y373" s="172"/>
      <c r="Z373" s="172"/>
      <c r="AA373" s="172"/>
      <c r="AB373" s="172"/>
      <c r="AC373" s="172"/>
      <c r="AD373" s="172"/>
      <c r="AE373" s="172"/>
      <c r="AF373" s="317"/>
      <c r="AG373" s="314"/>
      <c r="AH373" s="314"/>
      <c r="AI373" s="314"/>
      <c r="AJ373" s="314"/>
      <c r="AK373" s="314"/>
      <c r="AL373" s="315"/>
      <c r="AM373" s="50"/>
      <c r="AN373" s="50"/>
      <c r="AO373" s="50"/>
      <c r="AP373" s="50"/>
      <c r="AQ373" s="50"/>
      <c r="AR373" s="50"/>
      <c r="AS373" s="52"/>
      <c r="AT373" s="174"/>
      <c r="AU373" s="175"/>
      <c r="AV373" s="176"/>
      <c r="AW373" s="177"/>
      <c r="AX373" s="177"/>
      <c r="AY373" s="177"/>
      <c r="AZ373" s="177"/>
      <c r="BA373" s="177"/>
      <c r="BB373" s="177"/>
      <c r="BC373" s="177"/>
      <c r="BD373" s="178"/>
      <c r="BE373" s="179"/>
      <c r="BF373" s="180"/>
      <c r="BG373" s="181"/>
      <c r="BH373" s="182"/>
      <c r="BI373" s="182"/>
      <c r="BJ373" s="182"/>
      <c r="BK373" s="182"/>
      <c r="BL373" s="182"/>
      <c r="BM373" s="182"/>
      <c r="BN373" s="182"/>
      <c r="BO373" s="182"/>
      <c r="BP373" s="183"/>
      <c r="BQ373" s="49"/>
    </row>
    <row r="374" spans="1:69" ht="13.5" customHeight="1" x14ac:dyDescent="0.15">
      <c r="A374" s="184"/>
      <c r="B374" s="186"/>
      <c r="C374" s="187"/>
      <c r="D374" s="187"/>
      <c r="E374" s="188"/>
      <c r="F374" s="65"/>
      <c r="G374" s="186"/>
      <c r="H374" s="187"/>
      <c r="I374" s="187"/>
      <c r="J374" s="187"/>
      <c r="K374" s="187"/>
      <c r="L374" s="187"/>
      <c r="M374" s="187"/>
      <c r="N374" s="187"/>
      <c r="O374" s="187"/>
      <c r="P374" s="187"/>
      <c r="Q374" s="188"/>
      <c r="R374" s="192"/>
      <c r="S374" s="193"/>
      <c r="T374" s="196"/>
      <c r="U374" s="136"/>
      <c r="V374" s="137"/>
      <c r="W374" s="138"/>
      <c r="X374" s="142"/>
      <c r="Y374" s="143"/>
      <c r="Z374" s="143"/>
      <c r="AA374" s="143"/>
      <c r="AB374" s="143"/>
      <c r="AC374" s="143"/>
      <c r="AD374" s="143"/>
      <c r="AE374" s="143"/>
      <c r="AF374" s="316">
        <v>10</v>
      </c>
      <c r="AG374" s="311"/>
      <c r="AH374" s="311"/>
      <c r="AI374" s="311"/>
      <c r="AJ374" s="311"/>
      <c r="AK374" s="311"/>
      <c r="AL374" s="312"/>
      <c r="AM374" s="50">
        <f t="shared" ref="AM374" si="175">IF(ISBLANK(AF374),1,IF(AF374=10,1,IF(AF374="内税",2,IF(AF374=0,3))))</f>
        <v>1</v>
      </c>
      <c r="AN374" s="50">
        <f>IF(AM374=1,X374,0)</f>
        <v>0</v>
      </c>
      <c r="AO374" s="50">
        <f>IF(AM374=1,INT(X374*0.1),0)</f>
        <v>0</v>
      </c>
      <c r="AP374" s="50">
        <f>IF(AM374=2,ROUNDUP(X374/1.1,0),0)</f>
        <v>0</v>
      </c>
      <c r="AQ374" s="50">
        <f>IF(AM374=2,X374-AP374,0)</f>
        <v>0</v>
      </c>
      <c r="AR374" s="50">
        <f>IF(AM374=3,X374,0)</f>
        <v>0</v>
      </c>
      <c r="AS374" s="52">
        <v>0</v>
      </c>
      <c r="AT374" s="148">
        <f>IF(AM374&lt;3,10,0)</f>
        <v>10</v>
      </c>
      <c r="AU374" s="149"/>
      <c r="AV374" s="152">
        <f>IF(AM374=1,AN374,IF(AM374=2,AP374,AR374))</f>
        <v>0</v>
      </c>
      <c r="AW374" s="153"/>
      <c r="AX374" s="153"/>
      <c r="AY374" s="153"/>
      <c r="AZ374" s="153"/>
      <c r="BA374" s="153"/>
      <c r="BB374" s="153"/>
      <c r="BC374" s="153"/>
      <c r="BD374" s="154"/>
      <c r="BE374" s="158">
        <f>IF(AM374=1,AO374,IF(AM374=2,AQ374,AS374))</f>
        <v>0</v>
      </c>
      <c r="BF374" s="159"/>
      <c r="BG374" s="162">
        <f>AV374+BE374</f>
        <v>0</v>
      </c>
      <c r="BH374" s="163"/>
      <c r="BI374" s="163"/>
      <c r="BJ374" s="163"/>
      <c r="BK374" s="163"/>
      <c r="BL374" s="163"/>
      <c r="BM374" s="163"/>
      <c r="BN374" s="163"/>
      <c r="BO374" s="163"/>
      <c r="BP374" s="164"/>
      <c r="BQ374" s="49"/>
    </row>
    <row r="375" spans="1:69" ht="13.5" customHeight="1" x14ac:dyDescent="0.15">
      <c r="A375" s="198"/>
      <c r="B375" s="199"/>
      <c r="C375" s="200"/>
      <c r="D375" s="200"/>
      <c r="E375" s="201"/>
      <c r="F375" s="66"/>
      <c r="G375" s="199"/>
      <c r="H375" s="200"/>
      <c r="I375" s="200"/>
      <c r="J375" s="200"/>
      <c r="K375" s="200"/>
      <c r="L375" s="200"/>
      <c r="M375" s="200"/>
      <c r="N375" s="200"/>
      <c r="O375" s="200"/>
      <c r="P375" s="200"/>
      <c r="Q375" s="201"/>
      <c r="R375" s="202"/>
      <c r="S375" s="203"/>
      <c r="T375" s="204"/>
      <c r="U375" s="205"/>
      <c r="V375" s="206"/>
      <c r="W375" s="207"/>
      <c r="X375" s="171"/>
      <c r="Y375" s="172"/>
      <c r="Z375" s="172"/>
      <c r="AA375" s="172"/>
      <c r="AB375" s="172"/>
      <c r="AC375" s="172"/>
      <c r="AD375" s="172"/>
      <c r="AE375" s="172"/>
      <c r="AF375" s="317"/>
      <c r="AG375" s="314"/>
      <c r="AH375" s="314"/>
      <c r="AI375" s="314"/>
      <c r="AJ375" s="314"/>
      <c r="AK375" s="314"/>
      <c r="AL375" s="315"/>
      <c r="AM375" s="50"/>
      <c r="AN375" s="50"/>
      <c r="AO375" s="50"/>
      <c r="AP375" s="50"/>
      <c r="AQ375" s="50"/>
      <c r="AR375" s="50"/>
      <c r="AS375" s="52"/>
      <c r="AT375" s="174"/>
      <c r="AU375" s="175"/>
      <c r="AV375" s="176"/>
      <c r="AW375" s="177"/>
      <c r="AX375" s="177"/>
      <c r="AY375" s="177"/>
      <c r="AZ375" s="177"/>
      <c r="BA375" s="177"/>
      <c r="BB375" s="177"/>
      <c r="BC375" s="177"/>
      <c r="BD375" s="178"/>
      <c r="BE375" s="179"/>
      <c r="BF375" s="180"/>
      <c r="BG375" s="181"/>
      <c r="BH375" s="182"/>
      <c r="BI375" s="182"/>
      <c r="BJ375" s="182"/>
      <c r="BK375" s="182"/>
      <c r="BL375" s="182"/>
      <c r="BM375" s="182"/>
      <c r="BN375" s="182"/>
      <c r="BO375" s="182"/>
      <c r="BP375" s="183"/>
      <c r="BQ375" s="49"/>
    </row>
    <row r="376" spans="1:69" ht="13.5" customHeight="1" x14ac:dyDescent="0.15">
      <c r="A376" s="184"/>
      <c r="B376" s="186"/>
      <c r="C376" s="187"/>
      <c r="D376" s="187"/>
      <c r="E376" s="188"/>
      <c r="F376" s="65"/>
      <c r="G376" s="186"/>
      <c r="H376" s="187"/>
      <c r="I376" s="187"/>
      <c r="J376" s="187"/>
      <c r="K376" s="187"/>
      <c r="L376" s="187"/>
      <c r="M376" s="187"/>
      <c r="N376" s="187"/>
      <c r="O376" s="187"/>
      <c r="P376" s="187"/>
      <c r="Q376" s="188"/>
      <c r="R376" s="192"/>
      <c r="S376" s="193"/>
      <c r="T376" s="196"/>
      <c r="U376" s="136"/>
      <c r="V376" s="137"/>
      <c r="W376" s="138"/>
      <c r="X376" s="142"/>
      <c r="Y376" s="143"/>
      <c r="Z376" s="143"/>
      <c r="AA376" s="143"/>
      <c r="AB376" s="143"/>
      <c r="AC376" s="143"/>
      <c r="AD376" s="143"/>
      <c r="AE376" s="143"/>
      <c r="AF376" s="316">
        <v>10</v>
      </c>
      <c r="AG376" s="311"/>
      <c r="AH376" s="311"/>
      <c r="AI376" s="311"/>
      <c r="AJ376" s="311"/>
      <c r="AK376" s="311"/>
      <c r="AL376" s="312"/>
      <c r="AM376" s="50">
        <f t="shared" ref="AM376" si="176">IF(ISBLANK(AF376),1,IF(AF376=10,1,IF(AF376="内税",2,IF(AF376=0,3))))</f>
        <v>1</v>
      </c>
      <c r="AN376" s="50">
        <f>IF(AM376=1,X376,0)</f>
        <v>0</v>
      </c>
      <c r="AO376" s="50">
        <f>IF(AM376=1,INT(X376*0.1),0)</f>
        <v>0</v>
      </c>
      <c r="AP376" s="50">
        <f>IF(AM376=2,ROUNDUP(X376/1.1,0),0)</f>
        <v>0</v>
      </c>
      <c r="AQ376" s="50">
        <f>IF(AM376=2,X376-AP376,0)</f>
        <v>0</v>
      </c>
      <c r="AR376" s="50">
        <f>IF(AM376=3,X376,0)</f>
        <v>0</v>
      </c>
      <c r="AS376" s="52">
        <v>0</v>
      </c>
      <c r="AT376" s="148">
        <f>IF(AM376&lt;3,10,0)</f>
        <v>10</v>
      </c>
      <c r="AU376" s="149"/>
      <c r="AV376" s="152">
        <f>IF(AM376=1,AN376,IF(AM376=2,AP376,AR376))</f>
        <v>0</v>
      </c>
      <c r="AW376" s="153"/>
      <c r="AX376" s="153"/>
      <c r="AY376" s="153"/>
      <c r="AZ376" s="153"/>
      <c r="BA376" s="153"/>
      <c r="BB376" s="153"/>
      <c r="BC376" s="153"/>
      <c r="BD376" s="154"/>
      <c r="BE376" s="158">
        <f>IF(AM376=1,AO376,IF(AM376=2,AQ376,AS376))</f>
        <v>0</v>
      </c>
      <c r="BF376" s="159"/>
      <c r="BG376" s="162">
        <f>AV376+BE376</f>
        <v>0</v>
      </c>
      <c r="BH376" s="163"/>
      <c r="BI376" s="163"/>
      <c r="BJ376" s="163"/>
      <c r="BK376" s="163"/>
      <c r="BL376" s="163"/>
      <c r="BM376" s="163"/>
      <c r="BN376" s="163"/>
      <c r="BO376" s="163"/>
      <c r="BP376" s="164"/>
      <c r="BQ376" s="49"/>
    </row>
    <row r="377" spans="1:69" ht="13.5" customHeight="1" x14ac:dyDescent="0.15">
      <c r="A377" s="198"/>
      <c r="B377" s="199"/>
      <c r="C377" s="200"/>
      <c r="D377" s="200"/>
      <c r="E377" s="201"/>
      <c r="F377" s="66"/>
      <c r="G377" s="199"/>
      <c r="H377" s="200"/>
      <c r="I377" s="200"/>
      <c r="J377" s="200"/>
      <c r="K377" s="200"/>
      <c r="L377" s="200"/>
      <c r="M377" s="200"/>
      <c r="N377" s="200"/>
      <c r="O377" s="200"/>
      <c r="P377" s="200"/>
      <c r="Q377" s="201"/>
      <c r="R377" s="202"/>
      <c r="S377" s="203"/>
      <c r="T377" s="204"/>
      <c r="U377" s="205"/>
      <c r="V377" s="206"/>
      <c r="W377" s="207"/>
      <c r="X377" s="171"/>
      <c r="Y377" s="172"/>
      <c r="Z377" s="172"/>
      <c r="AA377" s="172"/>
      <c r="AB377" s="172"/>
      <c r="AC377" s="172"/>
      <c r="AD377" s="172"/>
      <c r="AE377" s="172"/>
      <c r="AF377" s="317"/>
      <c r="AG377" s="314"/>
      <c r="AH377" s="314"/>
      <c r="AI377" s="314"/>
      <c r="AJ377" s="314"/>
      <c r="AK377" s="314"/>
      <c r="AL377" s="315"/>
      <c r="AM377" s="50"/>
      <c r="AN377" s="50"/>
      <c r="AO377" s="50"/>
      <c r="AP377" s="50"/>
      <c r="AQ377" s="50"/>
      <c r="AR377" s="50"/>
      <c r="AS377" s="52"/>
      <c r="AT377" s="174"/>
      <c r="AU377" s="175"/>
      <c r="AV377" s="176"/>
      <c r="AW377" s="177"/>
      <c r="AX377" s="177"/>
      <c r="AY377" s="177"/>
      <c r="AZ377" s="177"/>
      <c r="BA377" s="177"/>
      <c r="BB377" s="177"/>
      <c r="BC377" s="177"/>
      <c r="BD377" s="178"/>
      <c r="BE377" s="179"/>
      <c r="BF377" s="180"/>
      <c r="BG377" s="181"/>
      <c r="BH377" s="182"/>
      <c r="BI377" s="182"/>
      <c r="BJ377" s="182"/>
      <c r="BK377" s="182"/>
      <c r="BL377" s="182"/>
      <c r="BM377" s="182"/>
      <c r="BN377" s="182"/>
      <c r="BO377" s="182"/>
      <c r="BP377" s="183"/>
      <c r="BQ377" s="49"/>
    </row>
    <row r="378" spans="1:69" ht="13.5" customHeight="1" x14ac:dyDescent="0.15">
      <c r="A378" s="184"/>
      <c r="B378" s="186"/>
      <c r="C378" s="187"/>
      <c r="D378" s="187"/>
      <c r="E378" s="188"/>
      <c r="F378" s="65"/>
      <c r="G378" s="186"/>
      <c r="H378" s="187"/>
      <c r="I378" s="187"/>
      <c r="J378" s="187"/>
      <c r="K378" s="187"/>
      <c r="L378" s="187"/>
      <c r="M378" s="187"/>
      <c r="N378" s="187"/>
      <c r="O378" s="187"/>
      <c r="P378" s="187"/>
      <c r="Q378" s="188"/>
      <c r="R378" s="192"/>
      <c r="S378" s="193"/>
      <c r="T378" s="196"/>
      <c r="U378" s="136"/>
      <c r="V378" s="137"/>
      <c r="W378" s="138"/>
      <c r="X378" s="142"/>
      <c r="Y378" s="143"/>
      <c r="Z378" s="143"/>
      <c r="AA378" s="143"/>
      <c r="AB378" s="143"/>
      <c r="AC378" s="143"/>
      <c r="AD378" s="143"/>
      <c r="AE378" s="143"/>
      <c r="AF378" s="316">
        <v>10</v>
      </c>
      <c r="AG378" s="311"/>
      <c r="AH378" s="311"/>
      <c r="AI378" s="311"/>
      <c r="AJ378" s="311"/>
      <c r="AK378" s="311"/>
      <c r="AL378" s="312"/>
      <c r="AM378" s="50">
        <f t="shared" ref="AM378" si="177">IF(ISBLANK(AF378),1,IF(AF378=10,1,IF(AF378="内税",2,IF(AF378=0,3))))</f>
        <v>1</v>
      </c>
      <c r="AN378" s="50">
        <f>IF(AM378=1,X378,0)</f>
        <v>0</v>
      </c>
      <c r="AO378" s="50">
        <f>IF(AM378=1,INT(X378*0.1),0)</f>
        <v>0</v>
      </c>
      <c r="AP378" s="50">
        <f>IF(AM378=2,ROUNDUP(X378/1.1,0),0)</f>
        <v>0</v>
      </c>
      <c r="AQ378" s="50">
        <f>IF(AM378=2,X378-AP378,0)</f>
        <v>0</v>
      </c>
      <c r="AR378" s="50">
        <f>IF(AM378=3,X378,0)</f>
        <v>0</v>
      </c>
      <c r="AS378" s="52">
        <v>0</v>
      </c>
      <c r="AT378" s="148">
        <f>IF(AM378&lt;3,10,0)</f>
        <v>10</v>
      </c>
      <c r="AU378" s="149"/>
      <c r="AV378" s="152">
        <f>IF(AM378=1,AN378,IF(AM378=2,AP378,AR378))</f>
        <v>0</v>
      </c>
      <c r="AW378" s="153"/>
      <c r="AX378" s="153"/>
      <c r="AY378" s="153"/>
      <c r="AZ378" s="153"/>
      <c r="BA378" s="153"/>
      <c r="BB378" s="153"/>
      <c r="BC378" s="153"/>
      <c r="BD378" s="154"/>
      <c r="BE378" s="158">
        <f>IF(AM378=1,AO378,IF(AM378=2,AQ378,AS378))</f>
        <v>0</v>
      </c>
      <c r="BF378" s="159"/>
      <c r="BG378" s="162">
        <f>AV378+BE378</f>
        <v>0</v>
      </c>
      <c r="BH378" s="163"/>
      <c r="BI378" s="163"/>
      <c r="BJ378" s="163"/>
      <c r="BK378" s="163"/>
      <c r="BL378" s="163"/>
      <c r="BM378" s="163"/>
      <c r="BN378" s="163"/>
      <c r="BO378" s="163"/>
      <c r="BP378" s="164"/>
      <c r="BQ378" s="49"/>
    </row>
    <row r="379" spans="1:69" ht="13.5" customHeight="1" x14ac:dyDescent="0.15">
      <c r="A379" s="198"/>
      <c r="B379" s="199"/>
      <c r="C379" s="200"/>
      <c r="D379" s="200"/>
      <c r="E379" s="201"/>
      <c r="F379" s="66"/>
      <c r="G379" s="199"/>
      <c r="H379" s="200"/>
      <c r="I379" s="200"/>
      <c r="J379" s="200"/>
      <c r="K379" s="200"/>
      <c r="L379" s="200"/>
      <c r="M379" s="200"/>
      <c r="N379" s="200"/>
      <c r="O379" s="200"/>
      <c r="P379" s="200"/>
      <c r="Q379" s="201"/>
      <c r="R379" s="202"/>
      <c r="S379" s="203"/>
      <c r="T379" s="204"/>
      <c r="U379" s="205"/>
      <c r="V379" s="206"/>
      <c r="W379" s="207"/>
      <c r="X379" s="171"/>
      <c r="Y379" s="172"/>
      <c r="Z379" s="172"/>
      <c r="AA379" s="172"/>
      <c r="AB379" s="172"/>
      <c r="AC379" s="172"/>
      <c r="AD379" s="172"/>
      <c r="AE379" s="172"/>
      <c r="AF379" s="317"/>
      <c r="AG379" s="314"/>
      <c r="AH379" s="314"/>
      <c r="AI379" s="314"/>
      <c r="AJ379" s="314"/>
      <c r="AK379" s="314"/>
      <c r="AL379" s="315"/>
      <c r="AM379" s="50"/>
      <c r="AN379" s="50"/>
      <c r="AO379" s="50"/>
      <c r="AP379" s="50"/>
      <c r="AQ379" s="50"/>
      <c r="AR379" s="50"/>
      <c r="AS379" s="52"/>
      <c r="AT379" s="174"/>
      <c r="AU379" s="175"/>
      <c r="AV379" s="176"/>
      <c r="AW379" s="177"/>
      <c r="AX379" s="177"/>
      <c r="AY379" s="177"/>
      <c r="AZ379" s="177"/>
      <c r="BA379" s="177"/>
      <c r="BB379" s="177"/>
      <c r="BC379" s="177"/>
      <c r="BD379" s="178"/>
      <c r="BE379" s="179"/>
      <c r="BF379" s="180"/>
      <c r="BG379" s="181"/>
      <c r="BH379" s="182"/>
      <c r="BI379" s="182"/>
      <c r="BJ379" s="182"/>
      <c r="BK379" s="182"/>
      <c r="BL379" s="182"/>
      <c r="BM379" s="182"/>
      <c r="BN379" s="182"/>
      <c r="BO379" s="182"/>
      <c r="BP379" s="183"/>
      <c r="BQ379" s="49"/>
    </row>
    <row r="380" spans="1:69" ht="13.5" customHeight="1" x14ac:dyDescent="0.15">
      <c r="A380" s="184"/>
      <c r="B380" s="186"/>
      <c r="C380" s="187"/>
      <c r="D380" s="187"/>
      <c r="E380" s="188"/>
      <c r="F380" s="65"/>
      <c r="G380" s="186"/>
      <c r="H380" s="187"/>
      <c r="I380" s="187"/>
      <c r="J380" s="187"/>
      <c r="K380" s="187"/>
      <c r="L380" s="187"/>
      <c r="M380" s="187"/>
      <c r="N380" s="187"/>
      <c r="O380" s="187"/>
      <c r="P380" s="187"/>
      <c r="Q380" s="188"/>
      <c r="R380" s="192"/>
      <c r="S380" s="193"/>
      <c r="T380" s="196"/>
      <c r="U380" s="136"/>
      <c r="V380" s="137"/>
      <c r="W380" s="138"/>
      <c r="X380" s="142"/>
      <c r="Y380" s="143"/>
      <c r="Z380" s="143"/>
      <c r="AA380" s="143"/>
      <c r="AB380" s="143"/>
      <c r="AC380" s="143"/>
      <c r="AD380" s="143"/>
      <c r="AE380" s="143"/>
      <c r="AF380" s="316">
        <v>10</v>
      </c>
      <c r="AG380" s="311"/>
      <c r="AH380" s="311"/>
      <c r="AI380" s="311"/>
      <c r="AJ380" s="311"/>
      <c r="AK380" s="311"/>
      <c r="AL380" s="312"/>
      <c r="AM380" s="50">
        <f t="shared" ref="AM380" si="178">IF(ISBLANK(AF380),1,IF(AF380=10,1,IF(AF380="内税",2,IF(AF380=0,3))))</f>
        <v>1</v>
      </c>
      <c r="AN380" s="50">
        <f>IF(AM380=1,X380,0)</f>
        <v>0</v>
      </c>
      <c r="AO380" s="50">
        <f>IF(AM380=1,INT(X380*0.1),0)</f>
        <v>0</v>
      </c>
      <c r="AP380" s="50">
        <f>IF(AM380=2,ROUNDUP(X380/1.1,0),0)</f>
        <v>0</v>
      </c>
      <c r="AQ380" s="50">
        <f>IF(AM380=2,X380-AP380,0)</f>
        <v>0</v>
      </c>
      <c r="AR380" s="50">
        <f>IF(AM380=3,X380,0)</f>
        <v>0</v>
      </c>
      <c r="AS380" s="52">
        <v>0</v>
      </c>
      <c r="AT380" s="148">
        <f>IF(AM380&lt;3,10,0)</f>
        <v>10</v>
      </c>
      <c r="AU380" s="149"/>
      <c r="AV380" s="152">
        <f>IF(AM380=1,AN380,IF(AM380=2,AP380,AR380))</f>
        <v>0</v>
      </c>
      <c r="AW380" s="153"/>
      <c r="AX380" s="153"/>
      <c r="AY380" s="153"/>
      <c r="AZ380" s="153"/>
      <c r="BA380" s="153"/>
      <c r="BB380" s="153"/>
      <c r="BC380" s="153"/>
      <c r="BD380" s="154"/>
      <c r="BE380" s="158">
        <f>IF(AM380=1,AO380,IF(AM380=2,AQ380,AS380))</f>
        <v>0</v>
      </c>
      <c r="BF380" s="159"/>
      <c r="BG380" s="162">
        <f>AV380+BE380</f>
        <v>0</v>
      </c>
      <c r="BH380" s="163"/>
      <c r="BI380" s="163"/>
      <c r="BJ380" s="163"/>
      <c r="BK380" s="163"/>
      <c r="BL380" s="163"/>
      <c r="BM380" s="163"/>
      <c r="BN380" s="163"/>
      <c r="BO380" s="163"/>
      <c r="BP380" s="164"/>
      <c r="BQ380" s="49"/>
    </row>
    <row r="381" spans="1:69" ht="13.5" customHeight="1" thickBot="1" x14ac:dyDescent="0.2">
      <c r="A381" s="361"/>
      <c r="B381" s="362"/>
      <c r="C381" s="363"/>
      <c r="D381" s="363"/>
      <c r="E381" s="364"/>
      <c r="F381" s="103"/>
      <c r="G381" s="362"/>
      <c r="H381" s="363"/>
      <c r="I381" s="363"/>
      <c r="J381" s="363"/>
      <c r="K381" s="363"/>
      <c r="L381" s="363"/>
      <c r="M381" s="363"/>
      <c r="N381" s="363"/>
      <c r="O381" s="363"/>
      <c r="P381" s="363"/>
      <c r="Q381" s="364"/>
      <c r="R381" s="365"/>
      <c r="S381" s="366"/>
      <c r="T381" s="367"/>
      <c r="U381" s="368"/>
      <c r="V381" s="369"/>
      <c r="W381" s="370"/>
      <c r="X381" s="145"/>
      <c r="Y381" s="146"/>
      <c r="Z381" s="146"/>
      <c r="AA381" s="146"/>
      <c r="AB381" s="146"/>
      <c r="AC381" s="146"/>
      <c r="AD381" s="146"/>
      <c r="AE381" s="146"/>
      <c r="AF381" s="337"/>
      <c r="AG381" s="338"/>
      <c r="AH381" s="338"/>
      <c r="AI381" s="338"/>
      <c r="AJ381" s="338"/>
      <c r="AK381" s="338"/>
      <c r="AL381" s="339"/>
      <c r="AM381" s="50"/>
      <c r="AN381" s="73"/>
      <c r="AO381" s="73"/>
      <c r="AP381" s="73"/>
      <c r="AQ381" s="73"/>
      <c r="AR381" s="73"/>
      <c r="AS381" s="74"/>
      <c r="AT381" s="150"/>
      <c r="AU381" s="151"/>
      <c r="AV381" s="155"/>
      <c r="AW381" s="156"/>
      <c r="AX381" s="156"/>
      <c r="AY381" s="156"/>
      <c r="AZ381" s="156"/>
      <c r="BA381" s="156"/>
      <c r="BB381" s="156"/>
      <c r="BC381" s="156"/>
      <c r="BD381" s="157"/>
      <c r="BE381" s="160"/>
      <c r="BF381" s="161"/>
      <c r="BG381" s="165"/>
      <c r="BH381" s="166"/>
      <c r="BI381" s="166"/>
      <c r="BJ381" s="166"/>
      <c r="BK381" s="166"/>
      <c r="BL381" s="166"/>
      <c r="BM381" s="166"/>
      <c r="BN381" s="166"/>
      <c r="BO381" s="166"/>
      <c r="BP381" s="167"/>
      <c r="BQ381" s="49"/>
    </row>
    <row r="382" spans="1:69" ht="27" customHeight="1" thickBot="1" x14ac:dyDescent="0.2">
      <c r="A382" s="318" t="s">
        <v>72</v>
      </c>
      <c r="B382" s="319"/>
      <c r="C382" s="319"/>
      <c r="D382" s="319"/>
      <c r="E382" s="319"/>
      <c r="F382" s="319"/>
      <c r="G382" s="319"/>
      <c r="H382" s="319"/>
      <c r="I382" s="319"/>
      <c r="J382" s="319"/>
      <c r="K382" s="319"/>
      <c r="L382" s="319"/>
      <c r="M382" s="319"/>
      <c r="N382" s="319"/>
      <c r="O382" s="319"/>
      <c r="P382" s="319"/>
      <c r="Q382" s="319"/>
      <c r="R382" s="319"/>
      <c r="S382" s="319"/>
      <c r="T382" s="319"/>
      <c r="U382" s="319"/>
      <c r="V382" s="319"/>
      <c r="W382" s="320"/>
      <c r="X382" s="125"/>
      <c r="Y382" s="126"/>
      <c r="Z382" s="126"/>
      <c r="AA382" s="126"/>
      <c r="AB382" s="126"/>
      <c r="AC382" s="126"/>
      <c r="AD382" s="126"/>
      <c r="AE382" s="126"/>
      <c r="AF382" s="322" t="s">
        <v>73</v>
      </c>
      <c r="AG382" s="323"/>
      <c r="AH382" s="323"/>
      <c r="AI382" s="323"/>
      <c r="AJ382" s="323"/>
      <c r="AK382" s="323"/>
      <c r="AL382" s="323"/>
      <c r="AM382" s="323"/>
      <c r="AN382" s="323"/>
      <c r="AO382" s="323"/>
      <c r="AP382" s="323"/>
      <c r="AQ382" s="323"/>
      <c r="AR382" s="323"/>
      <c r="AS382" s="323"/>
      <c r="AT382" s="323"/>
      <c r="AU382" s="324"/>
      <c r="AV382" s="129">
        <f>SUM(AV358:AV381)</f>
        <v>0</v>
      </c>
      <c r="AW382" s="130"/>
      <c r="AX382" s="130"/>
      <c r="AY382" s="130"/>
      <c r="AZ382" s="130"/>
      <c r="BA382" s="130"/>
      <c r="BB382" s="130"/>
      <c r="BC382" s="130"/>
      <c r="BD382" s="131"/>
      <c r="BE382" s="132">
        <f>SUM(BE358:BF380)</f>
        <v>0</v>
      </c>
      <c r="BF382" s="132"/>
      <c r="BG382" s="133">
        <f>SUM(BG358:BP380)</f>
        <v>0</v>
      </c>
      <c r="BH382" s="134"/>
      <c r="BI382" s="134"/>
      <c r="BJ382" s="134"/>
      <c r="BK382" s="134"/>
      <c r="BL382" s="134"/>
      <c r="BM382" s="134"/>
      <c r="BN382" s="134"/>
      <c r="BO382" s="134"/>
      <c r="BP382" s="135"/>
      <c r="BQ382" s="57"/>
    </row>
    <row r="383" spans="1:69" ht="27" customHeight="1" thickBot="1" x14ac:dyDescent="0.2">
      <c r="A383" s="75"/>
      <c r="B383" s="75"/>
      <c r="C383" s="75"/>
      <c r="D383" s="75"/>
      <c r="E383" s="75"/>
      <c r="F383" s="75"/>
      <c r="G383" s="114" t="s">
        <v>67</v>
      </c>
      <c r="H383" s="115"/>
      <c r="I383" s="116"/>
      <c r="J383" s="117" t="s">
        <v>65</v>
      </c>
      <c r="K383" s="117"/>
      <c r="L383" s="117"/>
      <c r="M383" s="117"/>
      <c r="N383" s="117"/>
      <c r="O383" s="117"/>
      <c r="P383" s="118">
        <f>SUM(AN358:AN380)+SUM(AP358:AP380)</f>
        <v>0</v>
      </c>
      <c r="Q383" s="118"/>
      <c r="R383" s="118"/>
      <c r="S383" s="118"/>
      <c r="T383" s="117" t="s">
        <v>66</v>
      </c>
      <c r="U383" s="117"/>
      <c r="V383" s="117"/>
      <c r="W383" s="118">
        <f>SUM(AO358:AO380)+SUM(AQ358:AQ380)</f>
        <v>0</v>
      </c>
      <c r="X383" s="118"/>
      <c r="Y383" s="118"/>
      <c r="Z383" s="118"/>
      <c r="AA383" s="118"/>
      <c r="AB383" s="118"/>
      <c r="AC383" s="118"/>
      <c r="AD383" s="119"/>
      <c r="AE383" s="328" t="s">
        <v>61</v>
      </c>
      <c r="AF383" s="329"/>
      <c r="AG383" s="329"/>
      <c r="AH383" s="329"/>
      <c r="AI383" s="329"/>
      <c r="AJ383" s="329"/>
      <c r="AK383" s="330"/>
      <c r="AL383" s="325" t="s">
        <v>65</v>
      </c>
      <c r="AM383" s="326"/>
      <c r="AN383" s="326"/>
      <c r="AO383" s="326"/>
      <c r="AP383" s="326"/>
      <c r="AQ383" s="326"/>
      <c r="AR383" s="326"/>
      <c r="AS383" s="326"/>
      <c r="AT383" s="326"/>
      <c r="AU383" s="326"/>
      <c r="AV383" s="326"/>
      <c r="AW383" s="326"/>
      <c r="AX383" s="326"/>
      <c r="AY383" s="326"/>
      <c r="AZ383" s="327"/>
      <c r="BA383" s="331">
        <f>SUM(AR358:AR380)</f>
        <v>0</v>
      </c>
      <c r="BB383" s="118"/>
      <c r="BC383" s="118"/>
      <c r="BD383" s="118"/>
      <c r="BE383" s="118"/>
      <c r="BF383" s="168" t="s">
        <v>60</v>
      </c>
      <c r="BG383" s="168"/>
      <c r="BH383" s="168"/>
      <c r="BI383" s="169">
        <f>SUM(AS358:AS380)</f>
        <v>0</v>
      </c>
      <c r="BJ383" s="169"/>
      <c r="BK383" s="169"/>
      <c r="BL383" s="169"/>
      <c r="BM383" s="169"/>
      <c r="BN383" s="169"/>
      <c r="BO383" s="169"/>
      <c r="BP383" s="170"/>
      <c r="BQ383" s="9"/>
    </row>
    <row r="384" spans="1:69" ht="9.75" customHeight="1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</row>
    <row r="385" spans="1:69" ht="30" customHeight="1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104" t="s">
        <v>34</v>
      </c>
      <c r="AB385" s="105"/>
      <c r="AC385" s="105"/>
      <c r="AD385" s="105"/>
      <c r="AE385" s="105"/>
      <c r="AF385" s="105"/>
      <c r="AG385" s="105"/>
      <c r="AH385" s="105"/>
      <c r="AI385" s="106"/>
      <c r="AJ385" s="104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6"/>
      <c r="AV385" s="64"/>
      <c r="AW385" s="58"/>
      <c r="AX385" s="59"/>
      <c r="AY385" s="60"/>
      <c r="AZ385" s="61"/>
      <c r="BA385" s="62"/>
      <c r="BB385" s="60"/>
      <c r="BC385" s="63"/>
      <c r="BD385" s="9"/>
      <c r="BE385" s="9"/>
      <c r="BF385" s="19" t="s">
        <v>22</v>
      </c>
      <c r="BG385" s="20"/>
      <c r="BH385" s="110" t="s">
        <v>23</v>
      </c>
      <c r="BI385" s="111"/>
      <c r="BJ385" s="21"/>
      <c r="BK385" s="21"/>
      <c r="BL385" s="21"/>
      <c r="BM385" s="22"/>
      <c r="BN385" s="110" t="s">
        <v>27</v>
      </c>
      <c r="BO385" s="111"/>
      <c r="BP385" s="112"/>
      <c r="BQ385" s="113"/>
    </row>
    <row r="388" spans="1:69" ht="13.5" customHeight="1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306" t="s">
        <v>38</v>
      </c>
      <c r="S388" s="306"/>
      <c r="T388" s="306"/>
      <c r="U388" s="306"/>
      <c r="V388" s="306"/>
      <c r="W388" s="306"/>
      <c r="X388" s="306"/>
      <c r="Y388" s="306"/>
      <c r="Z388" s="306"/>
      <c r="AA388" s="306"/>
      <c r="AB388" s="306"/>
      <c r="AC388" s="306"/>
      <c r="AD388" s="306"/>
      <c r="AE388" s="306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>
        <f>IF(AM401=1,INT(X401*0.1),IF(AM401=2,X401-AV401,0))</f>
        <v>0</v>
      </c>
      <c r="BC388" s="9"/>
      <c r="BD388" s="9"/>
      <c r="BE388" s="9"/>
      <c r="BF388" s="308" t="s">
        <v>49</v>
      </c>
      <c r="BG388" s="308"/>
      <c r="BH388" s="332">
        <f t="shared" ref="BH388" si="179">$BH$1</f>
        <v>0</v>
      </c>
      <c r="BI388" s="332"/>
      <c r="BJ388" s="332"/>
      <c r="BK388" s="332"/>
      <c r="BL388" s="332"/>
      <c r="BM388" s="332"/>
      <c r="BN388" s="332"/>
      <c r="BO388" s="332"/>
      <c r="BP388" s="332"/>
      <c r="BQ388" s="332"/>
    </row>
    <row r="389" spans="1:69" ht="14.25" customHeight="1" thickBot="1" x14ac:dyDescent="0.2">
      <c r="A389" s="286" t="s">
        <v>0</v>
      </c>
      <c r="B389" s="286"/>
      <c r="C389" s="10"/>
      <c r="D389" s="288" t="s">
        <v>30</v>
      </c>
      <c r="E389" s="288"/>
      <c r="F389" s="288"/>
      <c r="G389" s="290" t="s">
        <v>1</v>
      </c>
      <c r="H389" s="9"/>
      <c r="I389" s="9"/>
      <c r="J389" s="9"/>
      <c r="K389" s="9"/>
      <c r="L389" s="9"/>
      <c r="M389" s="9"/>
      <c r="N389" s="9"/>
      <c r="O389" s="9"/>
      <c r="P389" s="9"/>
      <c r="Q389" s="11"/>
      <c r="R389" s="307"/>
      <c r="S389" s="307"/>
      <c r="T389" s="307"/>
      <c r="U389" s="307"/>
      <c r="V389" s="307"/>
      <c r="W389" s="307"/>
      <c r="X389" s="307"/>
      <c r="Y389" s="307"/>
      <c r="Z389" s="307"/>
      <c r="AA389" s="307"/>
      <c r="AB389" s="307"/>
      <c r="AC389" s="307"/>
      <c r="AD389" s="307"/>
      <c r="AE389" s="307"/>
      <c r="AF389" s="12"/>
      <c r="AG389" s="12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333">
        <f t="shared" ref="AX389" si="180">$AX$2</f>
        <v>0</v>
      </c>
      <c r="AY389" s="333"/>
      <c r="AZ389" s="333"/>
      <c r="BA389" s="333"/>
      <c r="BB389" s="333"/>
      <c r="BC389" s="333"/>
      <c r="BD389" s="333"/>
      <c r="BE389" s="333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</row>
    <row r="390" spans="1:69" ht="14.25" customHeight="1" thickTop="1" x14ac:dyDescent="0.15">
      <c r="A390" s="287"/>
      <c r="B390" s="287"/>
      <c r="C390" s="13"/>
      <c r="D390" s="289"/>
      <c r="E390" s="289"/>
      <c r="F390" s="289"/>
      <c r="G390" s="291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247" t="s">
        <v>31</v>
      </c>
      <c r="AT390" s="247"/>
      <c r="AU390" s="247"/>
      <c r="AV390" s="247"/>
      <c r="AW390" s="247"/>
      <c r="AX390" s="334">
        <f>$AX$3</f>
        <v>0</v>
      </c>
      <c r="AY390" s="335"/>
      <c r="AZ390" s="335"/>
      <c r="BA390" s="335"/>
      <c r="BB390" s="335"/>
      <c r="BC390" s="335"/>
      <c r="BD390" s="335"/>
      <c r="BE390" s="335"/>
      <c r="BF390" s="335"/>
      <c r="BG390" s="335"/>
      <c r="BH390" s="335"/>
      <c r="BI390" s="335"/>
      <c r="BJ390" s="335"/>
      <c r="BK390" s="335"/>
      <c r="BL390" s="335"/>
      <c r="BM390" s="335"/>
      <c r="BN390" s="335"/>
      <c r="BO390" s="335"/>
      <c r="BP390" s="336"/>
      <c r="BQ390" s="9"/>
    </row>
    <row r="391" spans="1:69" ht="12.75" customHeight="1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340">
        <f t="shared" ref="U391" si="181">$U$4</f>
        <v>0</v>
      </c>
      <c r="V391" s="341"/>
      <c r="W391" s="342"/>
      <c r="X391" s="260" t="s">
        <v>16</v>
      </c>
      <c r="Y391" s="260"/>
      <c r="Z391" s="260"/>
      <c r="AA391" s="260"/>
      <c r="AB391" s="260"/>
      <c r="AC391" s="260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247" t="s">
        <v>32</v>
      </c>
      <c r="AT391" s="247"/>
      <c r="AU391" s="247"/>
      <c r="AV391" s="247"/>
      <c r="AW391" s="248"/>
      <c r="AX391" s="346">
        <f>$AX$4</f>
        <v>0</v>
      </c>
      <c r="AY391" s="347"/>
      <c r="AZ391" s="347"/>
      <c r="BA391" s="347"/>
      <c r="BB391" s="347"/>
      <c r="BC391" s="347"/>
      <c r="BD391" s="347"/>
      <c r="BE391" s="347"/>
      <c r="BF391" s="347"/>
      <c r="BG391" s="347"/>
      <c r="BH391" s="347"/>
      <c r="BI391" s="347"/>
      <c r="BJ391" s="347"/>
      <c r="BK391" s="347"/>
      <c r="BL391" s="347"/>
      <c r="BM391" s="347"/>
      <c r="BN391" s="347"/>
      <c r="BO391" s="347"/>
      <c r="BP391" s="348"/>
      <c r="BQ391" s="25" t="s">
        <v>26</v>
      </c>
    </row>
    <row r="392" spans="1:69" ht="9.75" customHeight="1" thickBo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4"/>
      <c r="S392" s="14"/>
      <c r="T392" s="14"/>
      <c r="U392" s="343"/>
      <c r="V392" s="344"/>
      <c r="W392" s="345"/>
      <c r="X392" s="302"/>
      <c r="Y392" s="302"/>
      <c r="Z392" s="302"/>
      <c r="AA392" s="302"/>
      <c r="AB392" s="302"/>
      <c r="AC392" s="302"/>
      <c r="AD392" s="14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247" t="s">
        <v>33</v>
      </c>
      <c r="AT392" s="247"/>
      <c r="AU392" s="247"/>
      <c r="AV392" s="247"/>
      <c r="AW392" s="247"/>
      <c r="AX392" s="349">
        <f>$AX$5</f>
        <v>0</v>
      </c>
      <c r="AY392" s="350"/>
      <c r="AZ392" s="350"/>
      <c r="BA392" s="350"/>
      <c r="BB392" s="350"/>
      <c r="BC392" s="350"/>
      <c r="BD392" s="350"/>
      <c r="BE392" s="350"/>
      <c r="BF392" s="350"/>
      <c r="BG392" s="350"/>
      <c r="BH392" s="350"/>
      <c r="BI392" s="350"/>
      <c r="BJ392" s="350"/>
      <c r="BK392" s="350"/>
      <c r="BL392" s="350"/>
      <c r="BM392" s="350"/>
      <c r="BN392" s="350"/>
      <c r="BO392" s="350"/>
      <c r="BP392" s="351"/>
      <c r="BQ392" s="25"/>
    </row>
    <row r="393" spans="1:69" ht="9.75" customHeight="1" x14ac:dyDescent="0.15">
      <c r="A393" s="273" t="s">
        <v>29</v>
      </c>
      <c r="B393" s="280" t="str">
        <f>IF(B401&lt;&gt;"",B350+1,"")</f>
        <v/>
      </c>
      <c r="C393" s="282" t="s">
        <v>74</v>
      </c>
      <c r="D393" s="284">
        <f t="shared" ref="D393" si="182">$D$6</f>
        <v>1</v>
      </c>
      <c r="E393" s="274" t="s">
        <v>2</v>
      </c>
      <c r="F393" s="275" t="s">
        <v>3</v>
      </c>
      <c r="G393" s="276"/>
      <c r="H393" s="266"/>
      <c r="I393" s="279"/>
      <c r="J393" s="264"/>
      <c r="K393" s="266"/>
      <c r="L393" s="268"/>
      <c r="M393" s="270"/>
      <c r="N393" s="266"/>
      <c r="O393" s="271" t="s">
        <v>4</v>
      </c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247" t="s">
        <v>39</v>
      </c>
      <c r="AT393" s="247"/>
      <c r="AU393" s="247"/>
      <c r="AV393" s="247"/>
      <c r="AW393" s="248"/>
      <c r="AX393" s="349">
        <f>$AX$6</f>
        <v>0</v>
      </c>
      <c r="AY393" s="350"/>
      <c r="AZ393" s="350"/>
      <c r="BA393" s="350"/>
      <c r="BB393" s="350"/>
      <c r="BC393" s="350"/>
      <c r="BD393" s="350"/>
      <c r="BE393" s="350"/>
      <c r="BF393" s="350"/>
      <c r="BG393" s="350"/>
      <c r="BH393" s="350"/>
      <c r="BI393" s="350"/>
      <c r="BJ393" s="350"/>
      <c r="BK393" s="350"/>
      <c r="BL393" s="350"/>
      <c r="BM393" s="350"/>
      <c r="BN393" s="350"/>
      <c r="BO393" s="350"/>
      <c r="BP393" s="351"/>
      <c r="BQ393" s="9"/>
    </row>
    <row r="394" spans="1:69" ht="11.25" customHeight="1" thickBot="1" x14ac:dyDescent="0.2">
      <c r="A394" s="273"/>
      <c r="B394" s="281"/>
      <c r="C394" s="283"/>
      <c r="D394" s="285"/>
      <c r="E394" s="274"/>
      <c r="F394" s="277"/>
      <c r="G394" s="278"/>
      <c r="H394" s="267"/>
      <c r="I394" s="112"/>
      <c r="J394" s="265"/>
      <c r="K394" s="267"/>
      <c r="L394" s="269"/>
      <c r="M394" s="113"/>
      <c r="N394" s="267"/>
      <c r="O394" s="272"/>
      <c r="P394" s="15"/>
      <c r="Q394" s="9"/>
      <c r="R394" s="252" t="s">
        <v>40</v>
      </c>
      <c r="S394" s="352">
        <f t="shared" ref="S394" si="183">$S$7</f>
        <v>0</v>
      </c>
      <c r="T394" s="353"/>
      <c r="U394" s="257" t="s">
        <v>12</v>
      </c>
      <c r="V394" s="356">
        <f t="shared" ref="V394" si="184">$V$7</f>
        <v>0</v>
      </c>
      <c r="W394" s="260" t="s">
        <v>15</v>
      </c>
      <c r="X394" s="260"/>
      <c r="Y394" s="352">
        <f t="shared" ref="Y394" si="185">$Y$7</f>
        <v>0</v>
      </c>
      <c r="Z394" s="359"/>
      <c r="AA394" s="353"/>
      <c r="AB394" s="260" t="s">
        <v>17</v>
      </c>
      <c r="AC394" s="260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16" t="s">
        <v>5</v>
      </c>
      <c r="AV394" s="16"/>
      <c r="AW394" s="16"/>
      <c r="AX394" s="16"/>
      <c r="AY394" s="16"/>
      <c r="AZ394" s="16"/>
      <c r="BA394" s="16"/>
      <c r="BB394" s="16"/>
      <c r="BC394" s="16"/>
      <c r="BD394" s="16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</row>
    <row r="395" spans="1:69" ht="6.75" customHeight="1" x14ac:dyDescent="0.15">
      <c r="A395" s="9"/>
      <c r="B395" s="9"/>
      <c r="C395" s="9"/>
      <c r="D395" s="9"/>
      <c r="E395" s="9"/>
      <c r="F395" s="226" t="s">
        <v>7</v>
      </c>
      <c r="G395" s="227"/>
      <c r="H395" s="232">
        <f t="shared" ref="H395" si="186">$H$8</f>
        <v>0</v>
      </c>
      <c r="I395" s="232"/>
      <c r="J395" s="232"/>
      <c r="K395" s="232"/>
      <c r="L395" s="232"/>
      <c r="M395" s="232"/>
      <c r="N395" s="232"/>
      <c r="O395" s="233"/>
      <c r="P395" s="15"/>
      <c r="Q395" s="9"/>
      <c r="R395" s="252"/>
      <c r="S395" s="354"/>
      <c r="T395" s="355"/>
      <c r="U395" s="257"/>
      <c r="V395" s="357"/>
      <c r="W395" s="260"/>
      <c r="X395" s="260"/>
      <c r="Y395" s="354"/>
      <c r="Z395" s="360"/>
      <c r="AA395" s="355"/>
      <c r="AB395" s="260"/>
      <c r="AC395" s="260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238"/>
      <c r="AV395" s="239"/>
      <c r="AW395" s="239"/>
      <c r="AX395" s="239"/>
      <c r="AY395" s="239"/>
      <c r="AZ395" s="239"/>
      <c r="BA395" s="239"/>
      <c r="BB395" s="244"/>
      <c r="BC395" s="263" t="s">
        <v>21</v>
      </c>
      <c r="BD395" s="263"/>
      <c r="BE395" s="263"/>
      <c r="BF395" s="358">
        <f t="shared" ref="BF395" si="187">$BF$8</f>
        <v>0</v>
      </c>
      <c r="BG395" s="358"/>
      <c r="BH395" s="358"/>
      <c r="BI395" s="358"/>
      <c r="BJ395" s="358"/>
      <c r="BK395" s="358"/>
      <c r="BL395" s="358"/>
      <c r="BM395" s="358"/>
      <c r="BN395" s="358"/>
      <c r="BO395" s="358"/>
      <c r="BP395" s="358"/>
      <c r="BQ395" s="9"/>
    </row>
    <row r="396" spans="1:69" ht="4.5" customHeight="1" x14ac:dyDescent="0.15">
      <c r="A396" s="220" t="s">
        <v>6</v>
      </c>
      <c r="B396" s="220"/>
      <c r="C396" s="220"/>
      <c r="D396" s="220"/>
      <c r="E396" s="220"/>
      <c r="F396" s="228"/>
      <c r="G396" s="229"/>
      <c r="H396" s="234"/>
      <c r="I396" s="234"/>
      <c r="J396" s="234"/>
      <c r="K396" s="234"/>
      <c r="L396" s="234"/>
      <c r="M396" s="234"/>
      <c r="N396" s="234"/>
      <c r="O396" s="235"/>
      <c r="P396" s="15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240"/>
      <c r="AV396" s="241"/>
      <c r="AW396" s="241"/>
      <c r="AX396" s="241"/>
      <c r="AY396" s="241"/>
      <c r="AZ396" s="241"/>
      <c r="BA396" s="241"/>
      <c r="BB396" s="245"/>
      <c r="BC396" s="263"/>
      <c r="BD396" s="263"/>
      <c r="BE396" s="263"/>
      <c r="BF396" s="358"/>
      <c r="BG396" s="358"/>
      <c r="BH396" s="358"/>
      <c r="BI396" s="358"/>
      <c r="BJ396" s="358"/>
      <c r="BK396" s="358"/>
      <c r="BL396" s="358"/>
      <c r="BM396" s="358"/>
      <c r="BN396" s="358"/>
      <c r="BO396" s="358"/>
      <c r="BP396" s="358"/>
      <c r="BQ396" s="9"/>
    </row>
    <row r="397" spans="1:69" ht="9.75" customHeight="1" thickBot="1" x14ac:dyDescent="0.2">
      <c r="A397" s="220"/>
      <c r="B397" s="220"/>
      <c r="C397" s="220"/>
      <c r="D397" s="220"/>
      <c r="E397" s="220"/>
      <c r="F397" s="230"/>
      <c r="G397" s="231"/>
      <c r="H397" s="236"/>
      <c r="I397" s="236"/>
      <c r="J397" s="236"/>
      <c r="K397" s="236"/>
      <c r="L397" s="236"/>
      <c r="M397" s="236"/>
      <c r="N397" s="236"/>
      <c r="O397" s="237"/>
      <c r="P397" s="15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242"/>
      <c r="AV397" s="243"/>
      <c r="AW397" s="243"/>
      <c r="AX397" s="243"/>
      <c r="AY397" s="243"/>
      <c r="AZ397" s="243"/>
      <c r="BA397" s="243"/>
      <c r="BB397" s="246"/>
      <c r="BC397" s="53"/>
      <c r="BD397" s="53"/>
      <c r="BE397" s="53"/>
      <c r="BF397" s="358">
        <f t="shared" ref="BF397" si="188">$BF$10</f>
        <v>0</v>
      </c>
      <c r="BG397" s="358"/>
      <c r="BH397" s="358"/>
      <c r="BI397" s="358"/>
      <c r="BJ397" s="358"/>
      <c r="BK397" s="358"/>
      <c r="BL397" s="358"/>
      <c r="BM397" s="358"/>
      <c r="BN397" s="358"/>
      <c r="BO397" s="358"/>
      <c r="BP397" s="358"/>
      <c r="BQ397" s="9"/>
    </row>
    <row r="398" spans="1:69" ht="7.5" customHeight="1" thickBo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</row>
    <row r="399" spans="1:69" x14ac:dyDescent="0.15">
      <c r="A399" s="222" t="s">
        <v>8</v>
      </c>
      <c r="B399" s="210" t="s">
        <v>35</v>
      </c>
      <c r="C399" s="211"/>
      <c r="D399" s="211"/>
      <c r="E399" s="217"/>
      <c r="F399" s="17" t="s">
        <v>36</v>
      </c>
      <c r="G399" s="210" t="s">
        <v>9</v>
      </c>
      <c r="H399" s="211"/>
      <c r="I399" s="211"/>
      <c r="J399" s="211"/>
      <c r="K399" s="211"/>
      <c r="L399" s="211"/>
      <c r="M399" s="211"/>
      <c r="N399" s="211"/>
      <c r="O399" s="211"/>
      <c r="P399" s="211"/>
      <c r="Q399" s="217"/>
      <c r="R399" s="210" t="s">
        <v>10</v>
      </c>
      <c r="S399" s="217"/>
      <c r="T399" s="224" t="s">
        <v>11</v>
      </c>
      <c r="U399" s="210" t="s">
        <v>13</v>
      </c>
      <c r="V399" s="211"/>
      <c r="W399" s="217"/>
      <c r="X399" s="210" t="s">
        <v>14</v>
      </c>
      <c r="Y399" s="211"/>
      <c r="Z399" s="211"/>
      <c r="AA399" s="211"/>
      <c r="AB399" s="211"/>
      <c r="AC399" s="211"/>
      <c r="AD399" s="211"/>
      <c r="AE399" s="211"/>
      <c r="AF399" s="210" t="s">
        <v>50</v>
      </c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2"/>
      <c r="AV399" s="216" t="s">
        <v>57</v>
      </c>
      <c r="AW399" s="211"/>
      <c r="AX399" s="211"/>
      <c r="AY399" s="211"/>
      <c r="AZ399" s="211"/>
      <c r="BA399" s="211"/>
      <c r="BB399" s="211"/>
      <c r="BC399" s="211"/>
      <c r="BD399" s="217"/>
      <c r="BE399" s="210" t="s">
        <v>58</v>
      </c>
      <c r="BF399" s="217"/>
      <c r="BG399" s="210" t="s">
        <v>59</v>
      </c>
      <c r="BH399" s="211"/>
      <c r="BI399" s="211"/>
      <c r="BJ399" s="211"/>
      <c r="BK399" s="211"/>
      <c r="BL399" s="211"/>
      <c r="BM399" s="211"/>
      <c r="BN399" s="211"/>
      <c r="BO399" s="211"/>
      <c r="BP399" s="212"/>
      <c r="BQ399" s="26"/>
    </row>
    <row r="400" spans="1:69" x14ac:dyDescent="0.15">
      <c r="A400" s="223"/>
      <c r="B400" s="213"/>
      <c r="C400" s="214"/>
      <c r="D400" s="214"/>
      <c r="E400" s="219"/>
      <c r="F400" s="18" t="s">
        <v>37</v>
      </c>
      <c r="G400" s="213"/>
      <c r="H400" s="214"/>
      <c r="I400" s="214"/>
      <c r="J400" s="214"/>
      <c r="K400" s="214"/>
      <c r="L400" s="214"/>
      <c r="M400" s="214"/>
      <c r="N400" s="214"/>
      <c r="O400" s="214"/>
      <c r="P400" s="214"/>
      <c r="Q400" s="219"/>
      <c r="R400" s="213"/>
      <c r="S400" s="219"/>
      <c r="T400" s="225"/>
      <c r="U400" s="213"/>
      <c r="V400" s="214"/>
      <c r="W400" s="219"/>
      <c r="X400" s="213"/>
      <c r="Y400" s="214"/>
      <c r="Z400" s="214"/>
      <c r="AA400" s="214"/>
      <c r="AB400" s="214"/>
      <c r="AC400" s="214"/>
      <c r="AD400" s="214"/>
      <c r="AE400" s="214"/>
      <c r="AF400" s="213"/>
      <c r="AG400" s="214"/>
      <c r="AH400" s="214"/>
      <c r="AI400" s="214"/>
      <c r="AJ400" s="214"/>
      <c r="AK400" s="214"/>
      <c r="AL400" s="214"/>
      <c r="AM400" s="214"/>
      <c r="AN400" s="214"/>
      <c r="AO400" s="214"/>
      <c r="AP400" s="214"/>
      <c r="AQ400" s="214"/>
      <c r="AR400" s="214"/>
      <c r="AS400" s="214"/>
      <c r="AT400" s="214"/>
      <c r="AU400" s="215"/>
      <c r="AV400" s="218"/>
      <c r="AW400" s="214"/>
      <c r="AX400" s="214"/>
      <c r="AY400" s="214"/>
      <c r="AZ400" s="214"/>
      <c r="BA400" s="214"/>
      <c r="BB400" s="214"/>
      <c r="BC400" s="214"/>
      <c r="BD400" s="219"/>
      <c r="BE400" s="213"/>
      <c r="BF400" s="219"/>
      <c r="BG400" s="213"/>
      <c r="BH400" s="214"/>
      <c r="BI400" s="214"/>
      <c r="BJ400" s="214"/>
      <c r="BK400" s="214"/>
      <c r="BL400" s="214"/>
      <c r="BM400" s="214"/>
      <c r="BN400" s="214"/>
      <c r="BO400" s="214"/>
      <c r="BP400" s="215"/>
      <c r="BQ400" s="26"/>
    </row>
    <row r="401" spans="1:69" ht="13.5" customHeight="1" x14ac:dyDescent="0.15">
      <c r="A401" s="184"/>
      <c r="B401" s="186"/>
      <c r="C401" s="187"/>
      <c r="D401" s="187"/>
      <c r="E401" s="188"/>
      <c r="F401" s="65"/>
      <c r="G401" s="186"/>
      <c r="H401" s="187"/>
      <c r="I401" s="187"/>
      <c r="J401" s="187"/>
      <c r="K401" s="187"/>
      <c r="L401" s="187"/>
      <c r="M401" s="187"/>
      <c r="N401" s="187"/>
      <c r="O401" s="187"/>
      <c r="P401" s="187"/>
      <c r="Q401" s="188"/>
      <c r="R401" s="192"/>
      <c r="S401" s="193"/>
      <c r="T401" s="196"/>
      <c r="U401" s="136"/>
      <c r="V401" s="137"/>
      <c r="W401" s="138"/>
      <c r="X401" s="142"/>
      <c r="Y401" s="143"/>
      <c r="Z401" s="143"/>
      <c r="AA401" s="143"/>
      <c r="AB401" s="143"/>
      <c r="AC401" s="143"/>
      <c r="AD401" s="143"/>
      <c r="AE401" s="143"/>
      <c r="AF401" s="316">
        <v>10</v>
      </c>
      <c r="AG401" s="311"/>
      <c r="AH401" s="311"/>
      <c r="AI401" s="311"/>
      <c r="AJ401" s="311"/>
      <c r="AK401" s="311"/>
      <c r="AL401" s="312"/>
      <c r="AM401" s="50">
        <f>IF(ISBLANK(AF401),1,IF(AF401=10,1,IF(AF401="内税",2,IF(AF401=0,3))))</f>
        <v>1</v>
      </c>
      <c r="AN401" s="50">
        <f>IF(AM401=1,X401,0)</f>
        <v>0</v>
      </c>
      <c r="AO401" s="50">
        <f>IF(AM401=1,INT(X401*0.1),0)</f>
        <v>0</v>
      </c>
      <c r="AP401" s="50">
        <f>IF(AM401=2,ROUNDUP(X401/1.1,0),0)</f>
        <v>0</v>
      </c>
      <c r="AQ401" s="50">
        <f>IF(AM401=2,X401-AP401,0)</f>
        <v>0</v>
      </c>
      <c r="AR401" s="50">
        <f>IF(AM401=3,X401,0)</f>
        <v>0</v>
      </c>
      <c r="AS401" s="52">
        <v>0</v>
      </c>
      <c r="AT401" s="148">
        <f>IF(AM401&lt;3,10,0)</f>
        <v>10</v>
      </c>
      <c r="AU401" s="149"/>
      <c r="AV401" s="152">
        <f>IF(AM401=1,AN401,IF(AM401=2,AP401,AR401))</f>
        <v>0</v>
      </c>
      <c r="AW401" s="153"/>
      <c r="AX401" s="153"/>
      <c r="AY401" s="153"/>
      <c r="AZ401" s="153"/>
      <c r="BA401" s="153"/>
      <c r="BB401" s="153"/>
      <c r="BC401" s="153"/>
      <c r="BD401" s="154"/>
      <c r="BE401" s="158">
        <f>IF(AM401=1,AO401,IF(AM401=2,AQ401,AS401))</f>
        <v>0</v>
      </c>
      <c r="BF401" s="159"/>
      <c r="BG401" s="162">
        <f>AV401+BE401</f>
        <v>0</v>
      </c>
      <c r="BH401" s="163"/>
      <c r="BI401" s="163"/>
      <c r="BJ401" s="163"/>
      <c r="BK401" s="163"/>
      <c r="BL401" s="163"/>
      <c r="BM401" s="163"/>
      <c r="BN401" s="163"/>
      <c r="BO401" s="163"/>
      <c r="BP401" s="164"/>
      <c r="BQ401" s="49"/>
    </row>
    <row r="402" spans="1:69" ht="13.5" customHeight="1" x14ac:dyDescent="0.15">
      <c r="A402" s="198"/>
      <c r="B402" s="199"/>
      <c r="C402" s="200"/>
      <c r="D402" s="200"/>
      <c r="E402" s="201"/>
      <c r="F402" s="66"/>
      <c r="G402" s="199"/>
      <c r="H402" s="200"/>
      <c r="I402" s="200"/>
      <c r="J402" s="200"/>
      <c r="K402" s="200"/>
      <c r="L402" s="200"/>
      <c r="M402" s="200"/>
      <c r="N402" s="200"/>
      <c r="O402" s="200"/>
      <c r="P402" s="200"/>
      <c r="Q402" s="201"/>
      <c r="R402" s="202"/>
      <c r="S402" s="203"/>
      <c r="T402" s="204"/>
      <c r="U402" s="205"/>
      <c r="V402" s="206"/>
      <c r="W402" s="207"/>
      <c r="X402" s="171"/>
      <c r="Y402" s="172"/>
      <c r="Z402" s="172"/>
      <c r="AA402" s="172"/>
      <c r="AB402" s="172"/>
      <c r="AC402" s="172"/>
      <c r="AD402" s="172"/>
      <c r="AE402" s="172"/>
      <c r="AF402" s="317"/>
      <c r="AG402" s="314"/>
      <c r="AH402" s="314"/>
      <c r="AI402" s="314"/>
      <c r="AJ402" s="314"/>
      <c r="AK402" s="314"/>
      <c r="AL402" s="315"/>
      <c r="AM402" s="50"/>
      <c r="AN402" s="50"/>
      <c r="AO402" s="50"/>
      <c r="AP402" s="50"/>
      <c r="AQ402" s="50"/>
      <c r="AR402" s="50"/>
      <c r="AS402" s="52"/>
      <c r="AT402" s="174"/>
      <c r="AU402" s="175"/>
      <c r="AV402" s="176"/>
      <c r="AW402" s="177"/>
      <c r="AX402" s="177"/>
      <c r="AY402" s="177"/>
      <c r="AZ402" s="177"/>
      <c r="BA402" s="177"/>
      <c r="BB402" s="177"/>
      <c r="BC402" s="177"/>
      <c r="BD402" s="178"/>
      <c r="BE402" s="179"/>
      <c r="BF402" s="180"/>
      <c r="BG402" s="181"/>
      <c r="BH402" s="182"/>
      <c r="BI402" s="182"/>
      <c r="BJ402" s="182"/>
      <c r="BK402" s="182"/>
      <c r="BL402" s="182"/>
      <c r="BM402" s="182"/>
      <c r="BN402" s="182"/>
      <c r="BO402" s="182"/>
      <c r="BP402" s="183"/>
      <c r="BQ402" s="49"/>
    </row>
    <row r="403" spans="1:69" ht="13.5" customHeight="1" x14ac:dyDescent="0.15">
      <c r="A403" s="184"/>
      <c r="B403" s="186"/>
      <c r="C403" s="187"/>
      <c r="D403" s="187"/>
      <c r="E403" s="188"/>
      <c r="F403" s="65"/>
      <c r="G403" s="186"/>
      <c r="H403" s="187"/>
      <c r="I403" s="187"/>
      <c r="J403" s="187"/>
      <c r="K403" s="187"/>
      <c r="L403" s="187"/>
      <c r="M403" s="187"/>
      <c r="N403" s="187"/>
      <c r="O403" s="187"/>
      <c r="P403" s="187"/>
      <c r="Q403" s="188"/>
      <c r="R403" s="192"/>
      <c r="S403" s="193"/>
      <c r="T403" s="196"/>
      <c r="U403" s="136"/>
      <c r="V403" s="137"/>
      <c r="W403" s="138"/>
      <c r="X403" s="142"/>
      <c r="Y403" s="143"/>
      <c r="Z403" s="143"/>
      <c r="AA403" s="143"/>
      <c r="AB403" s="143"/>
      <c r="AC403" s="143"/>
      <c r="AD403" s="143"/>
      <c r="AE403" s="143"/>
      <c r="AF403" s="316">
        <v>10</v>
      </c>
      <c r="AG403" s="311"/>
      <c r="AH403" s="311"/>
      <c r="AI403" s="311"/>
      <c r="AJ403" s="311"/>
      <c r="AK403" s="311"/>
      <c r="AL403" s="312"/>
      <c r="AM403" s="50">
        <f t="shared" ref="AM403" si="189">IF(ISBLANK(AF403),1,IF(AF403=10,1,IF(AF403="内税",2,IF(AF403=0,3))))</f>
        <v>1</v>
      </c>
      <c r="AN403" s="50">
        <f>IF(AM403=1,X403,0)</f>
        <v>0</v>
      </c>
      <c r="AO403" s="50">
        <f>IF(AM403=1,INT(X403*0.1),0)</f>
        <v>0</v>
      </c>
      <c r="AP403" s="50">
        <f>IF(AM403=2,ROUNDUP(X403/1.1,0),0)</f>
        <v>0</v>
      </c>
      <c r="AQ403" s="50">
        <f>IF(AM403=2,X403-AP403,0)</f>
        <v>0</v>
      </c>
      <c r="AR403" s="50">
        <f>IF(AM403=3,X403,0)</f>
        <v>0</v>
      </c>
      <c r="AS403" s="52">
        <v>0</v>
      </c>
      <c r="AT403" s="148">
        <f>IF(AM403&lt;3,10,0)</f>
        <v>10</v>
      </c>
      <c r="AU403" s="149"/>
      <c r="AV403" s="152">
        <f>IF(AM403=1,AN403,IF(AM403=2,AP403,AR403))</f>
        <v>0</v>
      </c>
      <c r="AW403" s="153"/>
      <c r="AX403" s="153"/>
      <c r="AY403" s="153"/>
      <c r="AZ403" s="153"/>
      <c r="BA403" s="153"/>
      <c r="BB403" s="153"/>
      <c r="BC403" s="153"/>
      <c r="BD403" s="154"/>
      <c r="BE403" s="158">
        <f>IF(AM403=1,AO403,IF(AM403=2,AQ403,AS403))</f>
        <v>0</v>
      </c>
      <c r="BF403" s="159"/>
      <c r="BG403" s="162">
        <f>AV403+BE403</f>
        <v>0</v>
      </c>
      <c r="BH403" s="163"/>
      <c r="BI403" s="163"/>
      <c r="BJ403" s="163"/>
      <c r="BK403" s="163"/>
      <c r="BL403" s="163"/>
      <c r="BM403" s="163"/>
      <c r="BN403" s="163"/>
      <c r="BO403" s="163"/>
      <c r="BP403" s="164"/>
      <c r="BQ403" s="49"/>
    </row>
    <row r="404" spans="1:69" ht="13.5" customHeight="1" x14ac:dyDescent="0.15">
      <c r="A404" s="198"/>
      <c r="B404" s="199"/>
      <c r="C404" s="200"/>
      <c r="D404" s="200"/>
      <c r="E404" s="201"/>
      <c r="F404" s="66"/>
      <c r="G404" s="199"/>
      <c r="H404" s="200"/>
      <c r="I404" s="200"/>
      <c r="J404" s="200"/>
      <c r="K404" s="200"/>
      <c r="L404" s="200"/>
      <c r="M404" s="200"/>
      <c r="N404" s="200"/>
      <c r="O404" s="200"/>
      <c r="P404" s="200"/>
      <c r="Q404" s="201"/>
      <c r="R404" s="202"/>
      <c r="S404" s="203"/>
      <c r="T404" s="204"/>
      <c r="U404" s="205"/>
      <c r="V404" s="206"/>
      <c r="W404" s="207"/>
      <c r="X404" s="171"/>
      <c r="Y404" s="172"/>
      <c r="Z404" s="172"/>
      <c r="AA404" s="172"/>
      <c r="AB404" s="172"/>
      <c r="AC404" s="172"/>
      <c r="AD404" s="172"/>
      <c r="AE404" s="172"/>
      <c r="AF404" s="317"/>
      <c r="AG404" s="314"/>
      <c r="AH404" s="314"/>
      <c r="AI404" s="314"/>
      <c r="AJ404" s="314"/>
      <c r="AK404" s="314"/>
      <c r="AL404" s="315"/>
      <c r="AM404" s="50"/>
      <c r="AN404" s="50"/>
      <c r="AO404" s="50"/>
      <c r="AP404" s="50"/>
      <c r="AQ404" s="50"/>
      <c r="AR404" s="50"/>
      <c r="AS404" s="52"/>
      <c r="AT404" s="174"/>
      <c r="AU404" s="175"/>
      <c r="AV404" s="176"/>
      <c r="AW404" s="177"/>
      <c r="AX404" s="177"/>
      <c r="AY404" s="177"/>
      <c r="AZ404" s="177"/>
      <c r="BA404" s="177"/>
      <c r="BB404" s="177"/>
      <c r="BC404" s="177"/>
      <c r="BD404" s="178"/>
      <c r="BE404" s="179"/>
      <c r="BF404" s="180"/>
      <c r="BG404" s="181"/>
      <c r="BH404" s="182"/>
      <c r="BI404" s="182"/>
      <c r="BJ404" s="182"/>
      <c r="BK404" s="182"/>
      <c r="BL404" s="182"/>
      <c r="BM404" s="182"/>
      <c r="BN404" s="182"/>
      <c r="BO404" s="182"/>
      <c r="BP404" s="183"/>
      <c r="BQ404" s="49"/>
    </row>
    <row r="405" spans="1:69" ht="13.5" customHeight="1" x14ac:dyDescent="0.15">
      <c r="A405" s="184"/>
      <c r="B405" s="186"/>
      <c r="C405" s="187"/>
      <c r="D405" s="187"/>
      <c r="E405" s="188"/>
      <c r="F405" s="65"/>
      <c r="G405" s="186"/>
      <c r="H405" s="187"/>
      <c r="I405" s="187"/>
      <c r="J405" s="187"/>
      <c r="K405" s="187"/>
      <c r="L405" s="187"/>
      <c r="M405" s="187"/>
      <c r="N405" s="187"/>
      <c r="O405" s="187"/>
      <c r="P405" s="187"/>
      <c r="Q405" s="188"/>
      <c r="R405" s="192"/>
      <c r="S405" s="193"/>
      <c r="T405" s="196"/>
      <c r="U405" s="136"/>
      <c r="V405" s="137"/>
      <c r="W405" s="138"/>
      <c r="X405" s="142"/>
      <c r="Y405" s="143"/>
      <c r="Z405" s="143"/>
      <c r="AA405" s="143"/>
      <c r="AB405" s="143"/>
      <c r="AC405" s="143"/>
      <c r="AD405" s="143"/>
      <c r="AE405" s="143"/>
      <c r="AF405" s="316">
        <v>10</v>
      </c>
      <c r="AG405" s="311"/>
      <c r="AH405" s="311"/>
      <c r="AI405" s="311"/>
      <c r="AJ405" s="311"/>
      <c r="AK405" s="311"/>
      <c r="AL405" s="312"/>
      <c r="AM405" s="50">
        <f t="shared" ref="AM405" si="190">IF(ISBLANK(AF405),1,IF(AF405=10,1,IF(AF405="内税",2,IF(AF405=0,3))))</f>
        <v>1</v>
      </c>
      <c r="AN405" s="50">
        <f>IF(AM405=1,X405,0)</f>
        <v>0</v>
      </c>
      <c r="AO405" s="50">
        <f>IF(AM405=1,INT(X405*0.1),0)</f>
        <v>0</v>
      </c>
      <c r="AP405" s="50">
        <f>IF(AM405=2,ROUNDUP(X405/1.1,0),0)</f>
        <v>0</v>
      </c>
      <c r="AQ405" s="50">
        <f>IF(AM405=2,X405-AP405,0)</f>
        <v>0</v>
      </c>
      <c r="AR405" s="50">
        <f>IF(AM405=3,X405,0)</f>
        <v>0</v>
      </c>
      <c r="AS405" s="52">
        <v>0</v>
      </c>
      <c r="AT405" s="148">
        <f>IF(AM405&lt;3,10,0)</f>
        <v>10</v>
      </c>
      <c r="AU405" s="149"/>
      <c r="AV405" s="152">
        <f>IF(AM405=1,AN405,IF(AM405=2,AP405,AR405))</f>
        <v>0</v>
      </c>
      <c r="AW405" s="153"/>
      <c r="AX405" s="153"/>
      <c r="AY405" s="153"/>
      <c r="AZ405" s="153"/>
      <c r="BA405" s="153"/>
      <c r="BB405" s="153"/>
      <c r="BC405" s="153"/>
      <c r="BD405" s="154"/>
      <c r="BE405" s="158">
        <f>IF(AM405=1,AO405,IF(AM405=2,AQ405,AS405))</f>
        <v>0</v>
      </c>
      <c r="BF405" s="159"/>
      <c r="BG405" s="162">
        <f>AV405+BE405</f>
        <v>0</v>
      </c>
      <c r="BH405" s="163"/>
      <c r="BI405" s="163"/>
      <c r="BJ405" s="163"/>
      <c r="BK405" s="163"/>
      <c r="BL405" s="163"/>
      <c r="BM405" s="163"/>
      <c r="BN405" s="163"/>
      <c r="BO405" s="163"/>
      <c r="BP405" s="164"/>
      <c r="BQ405" s="49"/>
    </row>
    <row r="406" spans="1:69" ht="13.5" customHeight="1" x14ac:dyDescent="0.15">
      <c r="A406" s="198"/>
      <c r="B406" s="199"/>
      <c r="C406" s="200"/>
      <c r="D406" s="200"/>
      <c r="E406" s="201"/>
      <c r="F406" s="66"/>
      <c r="G406" s="199"/>
      <c r="H406" s="200"/>
      <c r="I406" s="200"/>
      <c r="J406" s="200"/>
      <c r="K406" s="200"/>
      <c r="L406" s="200"/>
      <c r="M406" s="200"/>
      <c r="N406" s="200"/>
      <c r="O406" s="200"/>
      <c r="P406" s="200"/>
      <c r="Q406" s="201"/>
      <c r="R406" s="202"/>
      <c r="S406" s="203"/>
      <c r="T406" s="204"/>
      <c r="U406" s="205"/>
      <c r="V406" s="206"/>
      <c r="W406" s="207"/>
      <c r="X406" s="171"/>
      <c r="Y406" s="172"/>
      <c r="Z406" s="172"/>
      <c r="AA406" s="172"/>
      <c r="AB406" s="172"/>
      <c r="AC406" s="172"/>
      <c r="AD406" s="172"/>
      <c r="AE406" s="172"/>
      <c r="AF406" s="317"/>
      <c r="AG406" s="314"/>
      <c r="AH406" s="314"/>
      <c r="AI406" s="314"/>
      <c r="AJ406" s="314"/>
      <c r="AK406" s="314"/>
      <c r="AL406" s="315"/>
      <c r="AM406" s="50"/>
      <c r="AN406" s="50"/>
      <c r="AO406" s="50"/>
      <c r="AP406" s="50"/>
      <c r="AQ406" s="50"/>
      <c r="AR406" s="50"/>
      <c r="AS406" s="52"/>
      <c r="AT406" s="174"/>
      <c r="AU406" s="175"/>
      <c r="AV406" s="176"/>
      <c r="AW406" s="177"/>
      <c r="AX406" s="177"/>
      <c r="AY406" s="177"/>
      <c r="AZ406" s="177"/>
      <c r="BA406" s="177"/>
      <c r="BB406" s="177"/>
      <c r="BC406" s="177"/>
      <c r="BD406" s="178"/>
      <c r="BE406" s="179"/>
      <c r="BF406" s="180"/>
      <c r="BG406" s="181"/>
      <c r="BH406" s="182"/>
      <c r="BI406" s="182"/>
      <c r="BJ406" s="182"/>
      <c r="BK406" s="182"/>
      <c r="BL406" s="182"/>
      <c r="BM406" s="182"/>
      <c r="BN406" s="182"/>
      <c r="BO406" s="182"/>
      <c r="BP406" s="183"/>
      <c r="BQ406" s="49"/>
    </row>
    <row r="407" spans="1:69" ht="13.5" customHeight="1" x14ac:dyDescent="0.15">
      <c r="A407" s="184"/>
      <c r="B407" s="186"/>
      <c r="C407" s="187"/>
      <c r="D407" s="187"/>
      <c r="E407" s="188"/>
      <c r="F407" s="65"/>
      <c r="G407" s="186"/>
      <c r="H407" s="187"/>
      <c r="I407" s="187"/>
      <c r="J407" s="187"/>
      <c r="K407" s="187"/>
      <c r="L407" s="187"/>
      <c r="M407" s="187"/>
      <c r="N407" s="187"/>
      <c r="O407" s="187"/>
      <c r="P407" s="187"/>
      <c r="Q407" s="188"/>
      <c r="R407" s="192"/>
      <c r="S407" s="193"/>
      <c r="T407" s="196"/>
      <c r="U407" s="136"/>
      <c r="V407" s="137"/>
      <c r="W407" s="138"/>
      <c r="X407" s="142"/>
      <c r="Y407" s="143"/>
      <c r="Z407" s="143"/>
      <c r="AA407" s="143"/>
      <c r="AB407" s="143"/>
      <c r="AC407" s="143"/>
      <c r="AD407" s="143"/>
      <c r="AE407" s="143"/>
      <c r="AF407" s="316">
        <v>10</v>
      </c>
      <c r="AG407" s="311"/>
      <c r="AH407" s="311"/>
      <c r="AI407" s="311"/>
      <c r="AJ407" s="311"/>
      <c r="AK407" s="311"/>
      <c r="AL407" s="312"/>
      <c r="AM407" s="50">
        <f t="shared" ref="AM407" si="191">IF(ISBLANK(AF407),1,IF(AF407=10,1,IF(AF407="内税",2,IF(AF407=0,3))))</f>
        <v>1</v>
      </c>
      <c r="AN407" s="50">
        <f>IF(AM407=1,X407,0)</f>
        <v>0</v>
      </c>
      <c r="AO407" s="50">
        <f>IF(AM407=1,INT(X407*0.1),0)</f>
        <v>0</v>
      </c>
      <c r="AP407" s="50">
        <f>IF(AM407=2,ROUNDUP(X407/1.1,0),0)</f>
        <v>0</v>
      </c>
      <c r="AQ407" s="50">
        <f>IF(AM407=2,X407-AP407,0)</f>
        <v>0</v>
      </c>
      <c r="AR407" s="50">
        <f>IF(AM407=3,X407,0)</f>
        <v>0</v>
      </c>
      <c r="AS407" s="52">
        <v>0</v>
      </c>
      <c r="AT407" s="148">
        <f>IF(AM407&lt;3,10,0)</f>
        <v>10</v>
      </c>
      <c r="AU407" s="149"/>
      <c r="AV407" s="152">
        <f>IF(AM407=1,AN407,IF(AM407=2,AP407,AR407))</f>
        <v>0</v>
      </c>
      <c r="AW407" s="153"/>
      <c r="AX407" s="153"/>
      <c r="AY407" s="153"/>
      <c r="AZ407" s="153"/>
      <c r="BA407" s="153"/>
      <c r="BB407" s="153"/>
      <c r="BC407" s="153"/>
      <c r="BD407" s="154"/>
      <c r="BE407" s="158">
        <f>IF(AM407=1,AO407,IF(AM407=2,AQ407,AS407))</f>
        <v>0</v>
      </c>
      <c r="BF407" s="159"/>
      <c r="BG407" s="162">
        <f>AV407+BE407</f>
        <v>0</v>
      </c>
      <c r="BH407" s="163"/>
      <c r="BI407" s="163"/>
      <c r="BJ407" s="163"/>
      <c r="BK407" s="163"/>
      <c r="BL407" s="163"/>
      <c r="BM407" s="163"/>
      <c r="BN407" s="163"/>
      <c r="BO407" s="163"/>
      <c r="BP407" s="164"/>
      <c r="BQ407" s="49"/>
    </row>
    <row r="408" spans="1:69" ht="13.5" customHeight="1" x14ac:dyDescent="0.15">
      <c r="A408" s="198"/>
      <c r="B408" s="199"/>
      <c r="C408" s="200"/>
      <c r="D408" s="200"/>
      <c r="E408" s="201"/>
      <c r="F408" s="66"/>
      <c r="G408" s="199"/>
      <c r="H408" s="200"/>
      <c r="I408" s="200"/>
      <c r="J408" s="200"/>
      <c r="K408" s="200"/>
      <c r="L408" s="200"/>
      <c r="M408" s="200"/>
      <c r="N408" s="200"/>
      <c r="O408" s="200"/>
      <c r="P408" s="200"/>
      <c r="Q408" s="201"/>
      <c r="R408" s="202"/>
      <c r="S408" s="203"/>
      <c r="T408" s="204"/>
      <c r="U408" s="205"/>
      <c r="V408" s="206"/>
      <c r="W408" s="207"/>
      <c r="X408" s="171"/>
      <c r="Y408" s="172"/>
      <c r="Z408" s="172"/>
      <c r="AA408" s="172"/>
      <c r="AB408" s="172"/>
      <c r="AC408" s="172"/>
      <c r="AD408" s="172"/>
      <c r="AE408" s="172"/>
      <c r="AF408" s="317"/>
      <c r="AG408" s="314"/>
      <c r="AH408" s="314"/>
      <c r="AI408" s="314"/>
      <c r="AJ408" s="314"/>
      <c r="AK408" s="314"/>
      <c r="AL408" s="315"/>
      <c r="AM408" s="50"/>
      <c r="AN408" s="50"/>
      <c r="AO408" s="50"/>
      <c r="AP408" s="50"/>
      <c r="AQ408" s="50"/>
      <c r="AR408" s="50"/>
      <c r="AS408" s="52"/>
      <c r="AT408" s="174"/>
      <c r="AU408" s="175"/>
      <c r="AV408" s="176"/>
      <c r="AW408" s="177"/>
      <c r="AX408" s="177"/>
      <c r="AY408" s="177"/>
      <c r="AZ408" s="177"/>
      <c r="BA408" s="177"/>
      <c r="BB408" s="177"/>
      <c r="BC408" s="177"/>
      <c r="BD408" s="178"/>
      <c r="BE408" s="179"/>
      <c r="BF408" s="180"/>
      <c r="BG408" s="181"/>
      <c r="BH408" s="182"/>
      <c r="BI408" s="182"/>
      <c r="BJ408" s="182"/>
      <c r="BK408" s="182"/>
      <c r="BL408" s="182"/>
      <c r="BM408" s="182"/>
      <c r="BN408" s="182"/>
      <c r="BO408" s="182"/>
      <c r="BP408" s="183"/>
      <c r="BQ408" s="49"/>
    </row>
    <row r="409" spans="1:69" ht="13.5" customHeight="1" x14ac:dyDescent="0.15">
      <c r="A409" s="184"/>
      <c r="B409" s="186"/>
      <c r="C409" s="187"/>
      <c r="D409" s="187"/>
      <c r="E409" s="188"/>
      <c r="F409" s="65"/>
      <c r="G409" s="186"/>
      <c r="H409" s="187"/>
      <c r="I409" s="187"/>
      <c r="J409" s="187"/>
      <c r="K409" s="187"/>
      <c r="L409" s="187"/>
      <c r="M409" s="187"/>
      <c r="N409" s="187"/>
      <c r="O409" s="187"/>
      <c r="P409" s="187"/>
      <c r="Q409" s="188"/>
      <c r="R409" s="192"/>
      <c r="S409" s="193"/>
      <c r="T409" s="196"/>
      <c r="U409" s="136"/>
      <c r="V409" s="137"/>
      <c r="W409" s="138"/>
      <c r="X409" s="142"/>
      <c r="Y409" s="143"/>
      <c r="Z409" s="143"/>
      <c r="AA409" s="143"/>
      <c r="AB409" s="143"/>
      <c r="AC409" s="143"/>
      <c r="AD409" s="143"/>
      <c r="AE409" s="143"/>
      <c r="AF409" s="316">
        <v>10</v>
      </c>
      <c r="AG409" s="311"/>
      <c r="AH409" s="311"/>
      <c r="AI409" s="311"/>
      <c r="AJ409" s="311"/>
      <c r="AK409" s="311"/>
      <c r="AL409" s="312"/>
      <c r="AM409" s="50">
        <f t="shared" ref="AM409" si="192">IF(ISBLANK(AF409),1,IF(AF409=10,1,IF(AF409="内税",2,IF(AF409=0,3))))</f>
        <v>1</v>
      </c>
      <c r="AN409" s="50">
        <f>IF(AM409=1,X409,0)</f>
        <v>0</v>
      </c>
      <c r="AO409" s="50">
        <f>IF(AM409=1,INT(X409*0.1),0)</f>
        <v>0</v>
      </c>
      <c r="AP409" s="50">
        <f>IF(AM409=2,ROUNDUP(X409/1.1,0),0)</f>
        <v>0</v>
      </c>
      <c r="AQ409" s="50">
        <f>IF(AM409=2,X409-AP409,0)</f>
        <v>0</v>
      </c>
      <c r="AR409" s="50">
        <f>IF(AM409=3,X409,0)</f>
        <v>0</v>
      </c>
      <c r="AS409" s="52">
        <v>0</v>
      </c>
      <c r="AT409" s="148">
        <f>IF(AM409&lt;3,10,0)</f>
        <v>10</v>
      </c>
      <c r="AU409" s="149"/>
      <c r="AV409" s="152">
        <f>IF(AM409=1,AN409,IF(AM409=2,AP409,AR409))</f>
        <v>0</v>
      </c>
      <c r="AW409" s="153"/>
      <c r="AX409" s="153"/>
      <c r="AY409" s="153"/>
      <c r="AZ409" s="153"/>
      <c r="BA409" s="153"/>
      <c r="BB409" s="153"/>
      <c r="BC409" s="153"/>
      <c r="BD409" s="154"/>
      <c r="BE409" s="158">
        <f>IF(AM409=1,AO409,IF(AM409=2,AQ409,AS409))</f>
        <v>0</v>
      </c>
      <c r="BF409" s="159"/>
      <c r="BG409" s="162">
        <f>AV409+BE409</f>
        <v>0</v>
      </c>
      <c r="BH409" s="163"/>
      <c r="BI409" s="163"/>
      <c r="BJ409" s="163"/>
      <c r="BK409" s="163"/>
      <c r="BL409" s="163"/>
      <c r="BM409" s="163"/>
      <c r="BN409" s="163"/>
      <c r="BO409" s="163"/>
      <c r="BP409" s="164"/>
      <c r="BQ409" s="49"/>
    </row>
    <row r="410" spans="1:69" ht="13.5" customHeight="1" x14ac:dyDescent="0.15">
      <c r="A410" s="198"/>
      <c r="B410" s="199"/>
      <c r="C410" s="200"/>
      <c r="D410" s="200"/>
      <c r="E410" s="201"/>
      <c r="F410" s="66"/>
      <c r="G410" s="199"/>
      <c r="H410" s="200"/>
      <c r="I410" s="200"/>
      <c r="J410" s="200"/>
      <c r="K410" s="200"/>
      <c r="L410" s="200"/>
      <c r="M410" s="200"/>
      <c r="N410" s="200"/>
      <c r="O410" s="200"/>
      <c r="P410" s="200"/>
      <c r="Q410" s="201"/>
      <c r="R410" s="202"/>
      <c r="S410" s="203"/>
      <c r="T410" s="204"/>
      <c r="U410" s="205"/>
      <c r="V410" s="206"/>
      <c r="W410" s="207"/>
      <c r="X410" s="171"/>
      <c r="Y410" s="172"/>
      <c r="Z410" s="172"/>
      <c r="AA410" s="172"/>
      <c r="AB410" s="172"/>
      <c r="AC410" s="172"/>
      <c r="AD410" s="172"/>
      <c r="AE410" s="172"/>
      <c r="AF410" s="317"/>
      <c r="AG410" s="314"/>
      <c r="AH410" s="314"/>
      <c r="AI410" s="314"/>
      <c r="AJ410" s="314"/>
      <c r="AK410" s="314"/>
      <c r="AL410" s="315"/>
      <c r="AM410" s="50"/>
      <c r="AN410" s="50"/>
      <c r="AO410" s="50"/>
      <c r="AP410" s="50"/>
      <c r="AQ410" s="50"/>
      <c r="AR410" s="50"/>
      <c r="AS410" s="52"/>
      <c r="AT410" s="174"/>
      <c r="AU410" s="175"/>
      <c r="AV410" s="176"/>
      <c r="AW410" s="177"/>
      <c r="AX410" s="177"/>
      <c r="AY410" s="177"/>
      <c r="AZ410" s="177"/>
      <c r="BA410" s="177"/>
      <c r="BB410" s="177"/>
      <c r="BC410" s="177"/>
      <c r="BD410" s="178"/>
      <c r="BE410" s="179"/>
      <c r="BF410" s="180"/>
      <c r="BG410" s="181"/>
      <c r="BH410" s="182"/>
      <c r="BI410" s="182"/>
      <c r="BJ410" s="182"/>
      <c r="BK410" s="182"/>
      <c r="BL410" s="182"/>
      <c r="BM410" s="182"/>
      <c r="BN410" s="182"/>
      <c r="BO410" s="182"/>
      <c r="BP410" s="183"/>
      <c r="BQ410" s="49"/>
    </row>
    <row r="411" spans="1:69" ht="13.5" customHeight="1" x14ac:dyDescent="0.15">
      <c r="A411" s="184"/>
      <c r="B411" s="186"/>
      <c r="C411" s="187"/>
      <c r="D411" s="187"/>
      <c r="E411" s="188"/>
      <c r="F411" s="65"/>
      <c r="G411" s="186"/>
      <c r="H411" s="187"/>
      <c r="I411" s="187"/>
      <c r="J411" s="187"/>
      <c r="K411" s="187"/>
      <c r="L411" s="187"/>
      <c r="M411" s="187"/>
      <c r="N411" s="187"/>
      <c r="O411" s="187"/>
      <c r="P411" s="187"/>
      <c r="Q411" s="188"/>
      <c r="R411" s="192"/>
      <c r="S411" s="193"/>
      <c r="T411" s="196"/>
      <c r="U411" s="136"/>
      <c r="V411" s="137"/>
      <c r="W411" s="138"/>
      <c r="X411" s="142"/>
      <c r="Y411" s="143"/>
      <c r="Z411" s="143"/>
      <c r="AA411" s="143"/>
      <c r="AB411" s="143"/>
      <c r="AC411" s="143"/>
      <c r="AD411" s="143"/>
      <c r="AE411" s="143"/>
      <c r="AF411" s="316">
        <v>10</v>
      </c>
      <c r="AG411" s="311"/>
      <c r="AH411" s="311"/>
      <c r="AI411" s="311"/>
      <c r="AJ411" s="311"/>
      <c r="AK411" s="311"/>
      <c r="AL411" s="312"/>
      <c r="AM411" s="50">
        <f t="shared" ref="AM411" si="193">IF(ISBLANK(AF411),1,IF(AF411=10,1,IF(AF411="内税",2,IF(AF411=0,3))))</f>
        <v>1</v>
      </c>
      <c r="AN411" s="50">
        <f>IF(AM411=1,X411,0)</f>
        <v>0</v>
      </c>
      <c r="AO411" s="50">
        <f>IF(AM411=1,INT(X411*0.1),0)</f>
        <v>0</v>
      </c>
      <c r="AP411" s="50">
        <f>IF(AM411=2,ROUNDUP(X411/1.1,0),0)</f>
        <v>0</v>
      </c>
      <c r="AQ411" s="50">
        <f>IF(AM411=2,X411-AP411,0)</f>
        <v>0</v>
      </c>
      <c r="AR411" s="50">
        <f>IF(AM411=3,X411,0)</f>
        <v>0</v>
      </c>
      <c r="AS411" s="52">
        <v>0</v>
      </c>
      <c r="AT411" s="148">
        <f>IF(AM411&lt;3,10,0)</f>
        <v>10</v>
      </c>
      <c r="AU411" s="149"/>
      <c r="AV411" s="152">
        <f>IF(AM411=1,AN411,IF(AM411=2,AP411,AR411))</f>
        <v>0</v>
      </c>
      <c r="AW411" s="153"/>
      <c r="AX411" s="153"/>
      <c r="AY411" s="153"/>
      <c r="AZ411" s="153"/>
      <c r="BA411" s="153"/>
      <c r="BB411" s="153"/>
      <c r="BC411" s="153"/>
      <c r="BD411" s="154"/>
      <c r="BE411" s="158">
        <f>IF(AM411=1,AO411,IF(AM411=2,AQ411,AS411))</f>
        <v>0</v>
      </c>
      <c r="BF411" s="159"/>
      <c r="BG411" s="162">
        <f>AV411+BE411</f>
        <v>0</v>
      </c>
      <c r="BH411" s="163"/>
      <c r="BI411" s="163"/>
      <c r="BJ411" s="163"/>
      <c r="BK411" s="163"/>
      <c r="BL411" s="163"/>
      <c r="BM411" s="163"/>
      <c r="BN411" s="163"/>
      <c r="BO411" s="163"/>
      <c r="BP411" s="164"/>
      <c r="BQ411" s="49"/>
    </row>
    <row r="412" spans="1:69" ht="13.5" customHeight="1" x14ac:dyDescent="0.15">
      <c r="A412" s="198"/>
      <c r="B412" s="199"/>
      <c r="C412" s="200"/>
      <c r="D412" s="200"/>
      <c r="E412" s="201"/>
      <c r="F412" s="66"/>
      <c r="G412" s="199"/>
      <c r="H412" s="200"/>
      <c r="I412" s="200"/>
      <c r="J412" s="200"/>
      <c r="K412" s="200"/>
      <c r="L412" s="200"/>
      <c r="M412" s="200"/>
      <c r="N412" s="200"/>
      <c r="O412" s="200"/>
      <c r="P412" s="200"/>
      <c r="Q412" s="201"/>
      <c r="R412" s="202"/>
      <c r="S412" s="203"/>
      <c r="T412" s="204"/>
      <c r="U412" s="205"/>
      <c r="V412" s="206"/>
      <c r="W412" s="207"/>
      <c r="X412" s="171"/>
      <c r="Y412" s="172"/>
      <c r="Z412" s="172"/>
      <c r="AA412" s="172"/>
      <c r="AB412" s="172"/>
      <c r="AC412" s="172"/>
      <c r="AD412" s="172"/>
      <c r="AE412" s="172"/>
      <c r="AF412" s="317"/>
      <c r="AG412" s="314"/>
      <c r="AH412" s="314"/>
      <c r="AI412" s="314"/>
      <c r="AJ412" s="314"/>
      <c r="AK412" s="314"/>
      <c r="AL412" s="315"/>
      <c r="AM412" s="50"/>
      <c r="AN412" s="50"/>
      <c r="AO412" s="50"/>
      <c r="AP412" s="50"/>
      <c r="AQ412" s="50"/>
      <c r="AR412" s="50"/>
      <c r="AS412" s="52"/>
      <c r="AT412" s="174"/>
      <c r="AU412" s="175"/>
      <c r="AV412" s="176"/>
      <c r="AW412" s="177"/>
      <c r="AX412" s="177"/>
      <c r="AY412" s="177"/>
      <c r="AZ412" s="177"/>
      <c r="BA412" s="177"/>
      <c r="BB412" s="177"/>
      <c r="BC412" s="177"/>
      <c r="BD412" s="178"/>
      <c r="BE412" s="179"/>
      <c r="BF412" s="180"/>
      <c r="BG412" s="181"/>
      <c r="BH412" s="182"/>
      <c r="BI412" s="182"/>
      <c r="BJ412" s="182"/>
      <c r="BK412" s="182"/>
      <c r="BL412" s="182"/>
      <c r="BM412" s="182"/>
      <c r="BN412" s="182"/>
      <c r="BO412" s="182"/>
      <c r="BP412" s="183"/>
      <c r="BQ412" s="49"/>
    </row>
    <row r="413" spans="1:69" ht="13.5" customHeight="1" x14ac:dyDescent="0.15">
      <c r="A413" s="184"/>
      <c r="B413" s="186"/>
      <c r="C413" s="187"/>
      <c r="D413" s="187"/>
      <c r="E413" s="188"/>
      <c r="F413" s="65"/>
      <c r="G413" s="186"/>
      <c r="H413" s="187"/>
      <c r="I413" s="187"/>
      <c r="J413" s="187"/>
      <c r="K413" s="187"/>
      <c r="L413" s="187"/>
      <c r="M413" s="187"/>
      <c r="N413" s="187"/>
      <c r="O413" s="187"/>
      <c r="P413" s="187"/>
      <c r="Q413" s="188"/>
      <c r="R413" s="192"/>
      <c r="S413" s="193"/>
      <c r="T413" s="196"/>
      <c r="U413" s="136"/>
      <c r="V413" s="137"/>
      <c r="W413" s="138"/>
      <c r="X413" s="142"/>
      <c r="Y413" s="143"/>
      <c r="Z413" s="143"/>
      <c r="AA413" s="143"/>
      <c r="AB413" s="143"/>
      <c r="AC413" s="143"/>
      <c r="AD413" s="143"/>
      <c r="AE413" s="143"/>
      <c r="AF413" s="316">
        <v>10</v>
      </c>
      <c r="AG413" s="311"/>
      <c r="AH413" s="311"/>
      <c r="AI413" s="311"/>
      <c r="AJ413" s="311"/>
      <c r="AK413" s="311"/>
      <c r="AL413" s="312"/>
      <c r="AM413" s="50">
        <f t="shared" ref="AM413" si="194">IF(ISBLANK(AF413),1,IF(AF413=10,1,IF(AF413="内税",2,IF(AF413=0,3))))</f>
        <v>1</v>
      </c>
      <c r="AN413" s="50">
        <f>IF(AM413=1,X413,0)</f>
        <v>0</v>
      </c>
      <c r="AO413" s="50">
        <f>IF(AM413=1,INT(X413*0.1),0)</f>
        <v>0</v>
      </c>
      <c r="AP413" s="50">
        <f>IF(AM413=2,ROUNDUP(X413/1.1,0),0)</f>
        <v>0</v>
      </c>
      <c r="AQ413" s="50">
        <f>IF(AM413=2,X413-AP413,0)</f>
        <v>0</v>
      </c>
      <c r="AR413" s="50">
        <f>IF(AM413=3,X413,0)</f>
        <v>0</v>
      </c>
      <c r="AS413" s="52">
        <v>0</v>
      </c>
      <c r="AT413" s="148">
        <f>IF(AM413&lt;3,10,0)</f>
        <v>10</v>
      </c>
      <c r="AU413" s="149"/>
      <c r="AV413" s="152">
        <f>IF(AM413=1,AN413,IF(AM413=2,AP413,AR413))</f>
        <v>0</v>
      </c>
      <c r="AW413" s="153"/>
      <c r="AX413" s="153"/>
      <c r="AY413" s="153"/>
      <c r="AZ413" s="153"/>
      <c r="BA413" s="153"/>
      <c r="BB413" s="153"/>
      <c r="BC413" s="153"/>
      <c r="BD413" s="154"/>
      <c r="BE413" s="158">
        <f>IF(AM413=1,AO413,IF(AM413=2,AQ413,AS413))</f>
        <v>0</v>
      </c>
      <c r="BF413" s="159"/>
      <c r="BG413" s="162">
        <f>AV413+BE413</f>
        <v>0</v>
      </c>
      <c r="BH413" s="163"/>
      <c r="BI413" s="163"/>
      <c r="BJ413" s="163"/>
      <c r="BK413" s="163"/>
      <c r="BL413" s="163"/>
      <c r="BM413" s="163"/>
      <c r="BN413" s="163"/>
      <c r="BO413" s="163"/>
      <c r="BP413" s="164"/>
      <c r="BQ413" s="49"/>
    </row>
    <row r="414" spans="1:69" ht="13.5" customHeight="1" x14ac:dyDescent="0.15">
      <c r="A414" s="198"/>
      <c r="B414" s="199"/>
      <c r="C414" s="200"/>
      <c r="D414" s="200"/>
      <c r="E414" s="201"/>
      <c r="F414" s="66"/>
      <c r="G414" s="199"/>
      <c r="H414" s="200"/>
      <c r="I414" s="200"/>
      <c r="J414" s="200"/>
      <c r="K414" s="200"/>
      <c r="L414" s="200"/>
      <c r="M414" s="200"/>
      <c r="N414" s="200"/>
      <c r="O414" s="200"/>
      <c r="P414" s="200"/>
      <c r="Q414" s="201"/>
      <c r="R414" s="202"/>
      <c r="S414" s="203"/>
      <c r="T414" s="204"/>
      <c r="U414" s="205"/>
      <c r="V414" s="206"/>
      <c r="W414" s="207"/>
      <c r="X414" s="171"/>
      <c r="Y414" s="172"/>
      <c r="Z414" s="172"/>
      <c r="AA414" s="172"/>
      <c r="AB414" s="172"/>
      <c r="AC414" s="172"/>
      <c r="AD414" s="172"/>
      <c r="AE414" s="172"/>
      <c r="AF414" s="317"/>
      <c r="AG414" s="314"/>
      <c r="AH414" s="314"/>
      <c r="AI414" s="314"/>
      <c r="AJ414" s="314"/>
      <c r="AK414" s="314"/>
      <c r="AL414" s="315"/>
      <c r="AM414" s="50"/>
      <c r="AN414" s="50"/>
      <c r="AO414" s="50"/>
      <c r="AP414" s="50"/>
      <c r="AQ414" s="50"/>
      <c r="AR414" s="50"/>
      <c r="AS414" s="52"/>
      <c r="AT414" s="174"/>
      <c r="AU414" s="175"/>
      <c r="AV414" s="176"/>
      <c r="AW414" s="177"/>
      <c r="AX414" s="177"/>
      <c r="AY414" s="177"/>
      <c r="AZ414" s="177"/>
      <c r="BA414" s="177"/>
      <c r="BB414" s="177"/>
      <c r="BC414" s="177"/>
      <c r="BD414" s="178"/>
      <c r="BE414" s="179"/>
      <c r="BF414" s="180"/>
      <c r="BG414" s="181"/>
      <c r="BH414" s="182"/>
      <c r="BI414" s="182"/>
      <c r="BJ414" s="182"/>
      <c r="BK414" s="182"/>
      <c r="BL414" s="182"/>
      <c r="BM414" s="182"/>
      <c r="BN414" s="182"/>
      <c r="BO414" s="182"/>
      <c r="BP414" s="183"/>
      <c r="BQ414" s="49"/>
    </row>
    <row r="415" spans="1:69" ht="13.5" customHeight="1" x14ac:dyDescent="0.15">
      <c r="A415" s="184"/>
      <c r="B415" s="186"/>
      <c r="C415" s="187"/>
      <c r="D415" s="187"/>
      <c r="E415" s="188"/>
      <c r="F415" s="65"/>
      <c r="G415" s="186"/>
      <c r="H415" s="187"/>
      <c r="I415" s="187"/>
      <c r="J415" s="187"/>
      <c r="K415" s="187"/>
      <c r="L415" s="187"/>
      <c r="M415" s="187"/>
      <c r="N415" s="187"/>
      <c r="O415" s="187"/>
      <c r="P415" s="187"/>
      <c r="Q415" s="188"/>
      <c r="R415" s="192"/>
      <c r="S415" s="193"/>
      <c r="T415" s="196"/>
      <c r="U415" s="136"/>
      <c r="V415" s="137"/>
      <c r="W415" s="138"/>
      <c r="X415" s="142"/>
      <c r="Y415" s="143"/>
      <c r="Z415" s="143"/>
      <c r="AA415" s="143"/>
      <c r="AB415" s="143"/>
      <c r="AC415" s="143"/>
      <c r="AD415" s="143"/>
      <c r="AE415" s="143"/>
      <c r="AF415" s="316">
        <v>10</v>
      </c>
      <c r="AG415" s="311"/>
      <c r="AH415" s="311"/>
      <c r="AI415" s="311"/>
      <c r="AJ415" s="311"/>
      <c r="AK415" s="311"/>
      <c r="AL415" s="312"/>
      <c r="AM415" s="50">
        <f t="shared" ref="AM415" si="195">IF(ISBLANK(AF415),1,IF(AF415=10,1,IF(AF415="内税",2,IF(AF415=0,3))))</f>
        <v>1</v>
      </c>
      <c r="AN415" s="50">
        <f>IF(AM415=1,X415,0)</f>
        <v>0</v>
      </c>
      <c r="AO415" s="50">
        <f>IF(AM415=1,INT(X415*0.1),0)</f>
        <v>0</v>
      </c>
      <c r="AP415" s="50">
        <f>IF(AM415=2,ROUNDUP(X415/1.1,0),0)</f>
        <v>0</v>
      </c>
      <c r="AQ415" s="50">
        <f>IF(AM415=2,X415-AP415,0)</f>
        <v>0</v>
      </c>
      <c r="AR415" s="50">
        <f>IF(AM415=3,X415,0)</f>
        <v>0</v>
      </c>
      <c r="AS415" s="52">
        <v>0</v>
      </c>
      <c r="AT415" s="148">
        <f>IF(AM415&lt;3,10,0)</f>
        <v>10</v>
      </c>
      <c r="AU415" s="149"/>
      <c r="AV415" s="152">
        <f>IF(AM415=1,AN415,IF(AM415=2,AP415,AR415))</f>
        <v>0</v>
      </c>
      <c r="AW415" s="153"/>
      <c r="AX415" s="153"/>
      <c r="AY415" s="153"/>
      <c r="AZ415" s="153"/>
      <c r="BA415" s="153"/>
      <c r="BB415" s="153"/>
      <c r="BC415" s="153"/>
      <c r="BD415" s="154"/>
      <c r="BE415" s="158">
        <f>IF(AM415=1,AO415,IF(AM415=2,AQ415,AS415))</f>
        <v>0</v>
      </c>
      <c r="BF415" s="159"/>
      <c r="BG415" s="162">
        <f>AV415+BE415</f>
        <v>0</v>
      </c>
      <c r="BH415" s="163"/>
      <c r="BI415" s="163"/>
      <c r="BJ415" s="163"/>
      <c r="BK415" s="163"/>
      <c r="BL415" s="163"/>
      <c r="BM415" s="163"/>
      <c r="BN415" s="163"/>
      <c r="BO415" s="163"/>
      <c r="BP415" s="164"/>
      <c r="BQ415" s="49"/>
    </row>
    <row r="416" spans="1:69" ht="13.5" customHeight="1" x14ac:dyDescent="0.15">
      <c r="A416" s="198"/>
      <c r="B416" s="199"/>
      <c r="C416" s="200"/>
      <c r="D416" s="200"/>
      <c r="E416" s="201"/>
      <c r="F416" s="66"/>
      <c r="G416" s="199"/>
      <c r="H416" s="200"/>
      <c r="I416" s="200"/>
      <c r="J416" s="200"/>
      <c r="K416" s="200"/>
      <c r="L416" s="200"/>
      <c r="M416" s="200"/>
      <c r="N416" s="200"/>
      <c r="O416" s="200"/>
      <c r="P416" s="200"/>
      <c r="Q416" s="201"/>
      <c r="R416" s="202"/>
      <c r="S416" s="203"/>
      <c r="T416" s="204"/>
      <c r="U416" s="205"/>
      <c r="V416" s="206"/>
      <c r="W416" s="207"/>
      <c r="X416" s="171"/>
      <c r="Y416" s="172"/>
      <c r="Z416" s="172"/>
      <c r="AA416" s="172"/>
      <c r="AB416" s="172"/>
      <c r="AC416" s="172"/>
      <c r="AD416" s="172"/>
      <c r="AE416" s="172"/>
      <c r="AF416" s="317"/>
      <c r="AG416" s="314"/>
      <c r="AH416" s="314"/>
      <c r="AI416" s="314"/>
      <c r="AJ416" s="314"/>
      <c r="AK416" s="314"/>
      <c r="AL416" s="315"/>
      <c r="AM416" s="50"/>
      <c r="AN416" s="50"/>
      <c r="AO416" s="50"/>
      <c r="AP416" s="50"/>
      <c r="AQ416" s="50"/>
      <c r="AR416" s="50"/>
      <c r="AS416" s="52"/>
      <c r="AT416" s="174"/>
      <c r="AU416" s="175"/>
      <c r="AV416" s="176"/>
      <c r="AW416" s="177"/>
      <c r="AX416" s="177"/>
      <c r="AY416" s="177"/>
      <c r="AZ416" s="177"/>
      <c r="BA416" s="177"/>
      <c r="BB416" s="177"/>
      <c r="BC416" s="177"/>
      <c r="BD416" s="178"/>
      <c r="BE416" s="179"/>
      <c r="BF416" s="180"/>
      <c r="BG416" s="181"/>
      <c r="BH416" s="182"/>
      <c r="BI416" s="182"/>
      <c r="BJ416" s="182"/>
      <c r="BK416" s="182"/>
      <c r="BL416" s="182"/>
      <c r="BM416" s="182"/>
      <c r="BN416" s="182"/>
      <c r="BO416" s="182"/>
      <c r="BP416" s="183"/>
      <c r="BQ416" s="49"/>
    </row>
    <row r="417" spans="1:69" ht="13.5" customHeight="1" x14ac:dyDescent="0.15">
      <c r="A417" s="184"/>
      <c r="B417" s="186"/>
      <c r="C417" s="187"/>
      <c r="D417" s="187"/>
      <c r="E417" s="188"/>
      <c r="F417" s="65"/>
      <c r="G417" s="186"/>
      <c r="H417" s="187"/>
      <c r="I417" s="187"/>
      <c r="J417" s="187"/>
      <c r="K417" s="187"/>
      <c r="L417" s="187"/>
      <c r="M417" s="187"/>
      <c r="N417" s="187"/>
      <c r="O417" s="187"/>
      <c r="P417" s="187"/>
      <c r="Q417" s="188"/>
      <c r="R417" s="192"/>
      <c r="S417" s="193"/>
      <c r="T417" s="196"/>
      <c r="U417" s="136"/>
      <c r="V417" s="137"/>
      <c r="W417" s="138"/>
      <c r="X417" s="142"/>
      <c r="Y417" s="143"/>
      <c r="Z417" s="143"/>
      <c r="AA417" s="143"/>
      <c r="AB417" s="143"/>
      <c r="AC417" s="143"/>
      <c r="AD417" s="143"/>
      <c r="AE417" s="143"/>
      <c r="AF417" s="316">
        <v>10</v>
      </c>
      <c r="AG417" s="311"/>
      <c r="AH417" s="311"/>
      <c r="AI417" s="311"/>
      <c r="AJ417" s="311"/>
      <c r="AK417" s="311"/>
      <c r="AL417" s="312"/>
      <c r="AM417" s="50">
        <f t="shared" ref="AM417" si="196">IF(ISBLANK(AF417),1,IF(AF417=10,1,IF(AF417="内税",2,IF(AF417=0,3))))</f>
        <v>1</v>
      </c>
      <c r="AN417" s="50">
        <f>IF(AM417=1,X417,0)</f>
        <v>0</v>
      </c>
      <c r="AO417" s="50">
        <f>IF(AM417=1,INT(X417*0.1),0)</f>
        <v>0</v>
      </c>
      <c r="AP417" s="50">
        <f>IF(AM417=2,ROUNDUP(X417/1.1,0),0)</f>
        <v>0</v>
      </c>
      <c r="AQ417" s="50">
        <f>IF(AM417=2,X417-AP417,0)</f>
        <v>0</v>
      </c>
      <c r="AR417" s="50">
        <f>IF(AM417=3,X417,0)</f>
        <v>0</v>
      </c>
      <c r="AS417" s="52">
        <v>0</v>
      </c>
      <c r="AT417" s="148">
        <f>IF(AM417&lt;3,10,0)</f>
        <v>10</v>
      </c>
      <c r="AU417" s="149"/>
      <c r="AV417" s="152">
        <f>IF(AM417=1,AN417,IF(AM417=2,AP417,AR417))</f>
        <v>0</v>
      </c>
      <c r="AW417" s="153"/>
      <c r="AX417" s="153"/>
      <c r="AY417" s="153"/>
      <c r="AZ417" s="153"/>
      <c r="BA417" s="153"/>
      <c r="BB417" s="153"/>
      <c r="BC417" s="153"/>
      <c r="BD417" s="154"/>
      <c r="BE417" s="158">
        <f>IF(AM417=1,AO417,IF(AM417=2,AQ417,AS417))</f>
        <v>0</v>
      </c>
      <c r="BF417" s="159"/>
      <c r="BG417" s="162">
        <f>AV417+BE417</f>
        <v>0</v>
      </c>
      <c r="BH417" s="163"/>
      <c r="BI417" s="163"/>
      <c r="BJ417" s="163"/>
      <c r="BK417" s="163"/>
      <c r="BL417" s="163"/>
      <c r="BM417" s="163"/>
      <c r="BN417" s="163"/>
      <c r="BO417" s="163"/>
      <c r="BP417" s="164"/>
      <c r="BQ417" s="49"/>
    </row>
    <row r="418" spans="1:69" ht="13.5" customHeight="1" x14ac:dyDescent="0.15">
      <c r="A418" s="198"/>
      <c r="B418" s="199"/>
      <c r="C418" s="200"/>
      <c r="D418" s="200"/>
      <c r="E418" s="201"/>
      <c r="F418" s="66"/>
      <c r="G418" s="199"/>
      <c r="H418" s="200"/>
      <c r="I418" s="200"/>
      <c r="J418" s="200"/>
      <c r="K418" s="200"/>
      <c r="L418" s="200"/>
      <c r="M418" s="200"/>
      <c r="N418" s="200"/>
      <c r="O418" s="200"/>
      <c r="P418" s="200"/>
      <c r="Q418" s="201"/>
      <c r="R418" s="202"/>
      <c r="S418" s="203"/>
      <c r="T418" s="204"/>
      <c r="U418" s="205"/>
      <c r="V418" s="206"/>
      <c r="W418" s="207"/>
      <c r="X418" s="171"/>
      <c r="Y418" s="172"/>
      <c r="Z418" s="172"/>
      <c r="AA418" s="172"/>
      <c r="AB418" s="172"/>
      <c r="AC418" s="172"/>
      <c r="AD418" s="172"/>
      <c r="AE418" s="172"/>
      <c r="AF418" s="317"/>
      <c r="AG418" s="314"/>
      <c r="AH418" s="314"/>
      <c r="AI418" s="314"/>
      <c r="AJ418" s="314"/>
      <c r="AK418" s="314"/>
      <c r="AL418" s="315"/>
      <c r="AM418" s="50"/>
      <c r="AN418" s="50"/>
      <c r="AO418" s="50"/>
      <c r="AP418" s="50"/>
      <c r="AQ418" s="50"/>
      <c r="AR418" s="50"/>
      <c r="AS418" s="52"/>
      <c r="AT418" s="174"/>
      <c r="AU418" s="175"/>
      <c r="AV418" s="176"/>
      <c r="AW418" s="177"/>
      <c r="AX418" s="177"/>
      <c r="AY418" s="177"/>
      <c r="AZ418" s="177"/>
      <c r="BA418" s="177"/>
      <c r="BB418" s="177"/>
      <c r="BC418" s="177"/>
      <c r="BD418" s="178"/>
      <c r="BE418" s="179"/>
      <c r="BF418" s="180"/>
      <c r="BG418" s="181"/>
      <c r="BH418" s="182"/>
      <c r="BI418" s="182"/>
      <c r="BJ418" s="182"/>
      <c r="BK418" s="182"/>
      <c r="BL418" s="182"/>
      <c r="BM418" s="182"/>
      <c r="BN418" s="182"/>
      <c r="BO418" s="182"/>
      <c r="BP418" s="183"/>
      <c r="BQ418" s="49"/>
    </row>
    <row r="419" spans="1:69" ht="13.5" customHeight="1" x14ac:dyDescent="0.15">
      <c r="A419" s="184"/>
      <c r="B419" s="186"/>
      <c r="C419" s="187"/>
      <c r="D419" s="187"/>
      <c r="E419" s="188"/>
      <c r="F419" s="65"/>
      <c r="G419" s="186"/>
      <c r="H419" s="187"/>
      <c r="I419" s="187"/>
      <c r="J419" s="187"/>
      <c r="K419" s="187"/>
      <c r="L419" s="187"/>
      <c r="M419" s="187"/>
      <c r="N419" s="187"/>
      <c r="O419" s="187"/>
      <c r="P419" s="187"/>
      <c r="Q419" s="188"/>
      <c r="R419" s="192"/>
      <c r="S419" s="193"/>
      <c r="T419" s="196"/>
      <c r="U419" s="136"/>
      <c r="V419" s="137"/>
      <c r="W419" s="138"/>
      <c r="X419" s="142"/>
      <c r="Y419" s="143"/>
      <c r="Z419" s="143"/>
      <c r="AA419" s="143"/>
      <c r="AB419" s="143"/>
      <c r="AC419" s="143"/>
      <c r="AD419" s="143"/>
      <c r="AE419" s="143"/>
      <c r="AF419" s="316">
        <v>10</v>
      </c>
      <c r="AG419" s="311"/>
      <c r="AH419" s="311"/>
      <c r="AI419" s="311"/>
      <c r="AJ419" s="311"/>
      <c r="AK419" s="311"/>
      <c r="AL419" s="312"/>
      <c r="AM419" s="50">
        <f t="shared" ref="AM419" si="197">IF(ISBLANK(AF419),1,IF(AF419=10,1,IF(AF419="内税",2,IF(AF419=0,3))))</f>
        <v>1</v>
      </c>
      <c r="AN419" s="50">
        <f>IF(AM419=1,X419,0)</f>
        <v>0</v>
      </c>
      <c r="AO419" s="50">
        <f>IF(AM419=1,INT(X419*0.1),0)</f>
        <v>0</v>
      </c>
      <c r="AP419" s="50">
        <f>IF(AM419=2,ROUNDUP(X419/1.1,0),0)</f>
        <v>0</v>
      </c>
      <c r="AQ419" s="50">
        <f>IF(AM419=2,X419-AP419,0)</f>
        <v>0</v>
      </c>
      <c r="AR419" s="50">
        <f>IF(AM419=3,X419,0)</f>
        <v>0</v>
      </c>
      <c r="AS419" s="52">
        <v>0</v>
      </c>
      <c r="AT419" s="148">
        <f>IF(AM419&lt;3,10,0)</f>
        <v>10</v>
      </c>
      <c r="AU419" s="149"/>
      <c r="AV419" s="152">
        <f>IF(AM419=1,AN419,IF(AM419=2,AP419,AR419))</f>
        <v>0</v>
      </c>
      <c r="AW419" s="153"/>
      <c r="AX419" s="153"/>
      <c r="AY419" s="153"/>
      <c r="AZ419" s="153"/>
      <c r="BA419" s="153"/>
      <c r="BB419" s="153"/>
      <c r="BC419" s="153"/>
      <c r="BD419" s="154"/>
      <c r="BE419" s="158">
        <f>IF(AM419=1,AO419,IF(AM419=2,AQ419,AS419))</f>
        <v>0</v>
      </c>
      <c r="BF419" s="159"/>
      <c r="BG419" s="162">
        <f>AV419+BE419</f>
        <v>0</v>
      </c>
      <c r="BH419" s="163"/>
      <c r="BI419" s="163"/>
      <c r="BJ419" s="163"/>
      <c r="BK419" s="163"/>
      <c r="BL419" s="163"/>
      <c r="BM419" s="163"/>
      <c r="BN419" s="163"/>
      <c r="BO419" s="163"/>
      <c r="BP419" s="164"/>
      <c r="BQ419" s="49"/>
    </row>
    <row r="420" spans="1:69" ht="13.5" customHeight="1" x14ac:dyDescent="0.15">
      <c r="A420" s="198"/>
      <c r="B420" s="199"/>
      <c r="C420" s="200"/>
      <c r="D420" s="200"/>
      <c r="E420" s="201"/>
      <c r="F420" s="66"/>
      <c r="G420" s="199"/>
      <c r="H420" s="200"/>
      <c r="I420" s="200"/>
      <c r="J420" s="200"/>
      <c r="K420" s="200"/>
      <c r="L420" s="200"/>
      <c r="M420" s="200"/>
      <c r="N420" s="200"/>
      <c r="O420" s="200"/>
      <c r="P420" s="200"/>
      <c r="Q420" s="201"/>
      <c r="R420" s="202"/>
      <c r="S420" s="203"/>
      <c r="T420" s="204"/>
      <c r="U420" s="205"/>
      <c r="V420" s="206"/>
      <c r="W420" s="207"/>
      <c r="X420" s="171"/>
      <c r="Y420" s="172"/>
      <c r="Z420" s="172"/>
      <c r="AA420" s="172"/>
      <c r="AB420" s="172"/>
      <c r="AC420" s="172"/>
      <c r="AD420" s="172"/>
      <c r="AE420" s="172"/>
      <c r="AF420" s="317"/>
      <c r="AG420" s="314"/>
      <c r="AH420" s="314"/>
      <c r="AI420" s="314"/>
      <c r="AJ420" s="314"/>
      <c r="AK420" s="314"/>
      <c r="AL420" s="315"/>
      <c r="AM420" s="50"/>
      <c r="AN420" s="50"/>
      <c r="AO420" s="50"/>
      <c r="AP420" s="50"/>
      <c r="AQ420" s="50"/>
      <c r="AR420" s="50"/>
      <c r="AS420" s="52"/>
      <c r="AT420" s="174"/>
      <c r="AU420" s="175"/>
      <c r="AV420" s="176"/>
      <c r="AW420" s="177"/>
      <c r="AX420" s="177"/>
      <c r="AY420" s="177"/>
      <c r="AZ420" s="177"/>
      <c r="BA420" s="177"/>
      <c r="BB420" s="177"/>
      <c r="BC420" s="177"/>
      <c r="BD420" s="178"/>
      <c r="BE420" s="179"/>
      <c r="BF420" s="180"/>
      <c r="BG420" s="181"/>
      <c r="BH420" s="182"/>
      <c r="BI420" s="182"/>
      <c r="BJ420" s="182"/>
      <c r="BK420" s="182"/>
      <c r="BL420" s="182"/>
      <c r="BM420" s="182"/>
      <c r="BN420" s="182"/>
      <c r="BO420" s="182"/>
      <c r="BP420" s="183"/>
      <c r="BQ420" s="49"/>
    </row>
    <row r="421" spans="1:69" ht="13.5" customHeight="1" x14ac:dyDescent="0.15">
      <c r="A421" s="184"/>
      <c r="B421" s="186"/>
      <c r="C421" s="187"/>
      <c r="D421" s="187"/>
      <c r="E421" s="188"/>
      <c r="F421" s="65"/>
      <c r="G421" s="186"/>
      <c r="H421" s="187"/>
      <c r="I421" s="187"/>
      <c r="J421" s="187"/>
      <c r="K421" s="187"/>
      <c r="L421" s="187"/>
      <c r="M421" s="187"/>
      <c r="N421" s="187"/>
      <c r="O421" s="187"/>
      <c r="P421" s="187"/>
      <c r="Q421" s="188"/>
      <c r="R421" s="192"/>
      <c r="S421" s="193"/>
      <c r="T421" s="196"/>
      <c r="U421" s="136"/>
      <c r="V421" s="137"/>
      <c r="W421" s="138"/>
      <c r="X421" s="142"/>
      <c r="Y421" s="143"/>
      <c r="Z421" s="143"/>
      <c r="AA421" s="143"/>
      <c r="AB421" s="143"/>
      <c r="AC421" s="143"/>
      <c r="AD421" s="143"/>
      <c r="AE421" s="143"/>
      <c r="AF421" s="316">
        <v>10</v>
      </c>
      <c r="AG421" s="311"/>
      <c r="AH421" s="311"/>
      <c r="AI421" s="311"/>
      <c r="AJ421" s="311"/>
      <c r="AK421" s="311"/>
      <c r="AL421" s="312"/>
      <c r="AM421" s="50">
        <f t="shared" ref="AM421" si="198">IF(ISBLANK(AF421),1,IF(AF421=10,1,IF(AF421="内税",2,IF(AF421=0,3))))</f>
        <v>1</v>
      </c>
      <c r="AN421" s="50">
        <f>IF(AM421=1,X421,0)</f>
        <v>0</v>
      </c>
      <c r="AO421" s="50">
        <f>IF(AM421=1,INT(X421*0.1),0)</f>
        <v>0</v>
      </c>
      <c r="AP421" s="50">
        <f>IF(AM421=2,ROUNDUP(X421/1.1,0),0)</f>
        <v>0</v>
      </c>
      <c r="AQ421" s="50">
        <f>IF(AM421=2,X421-AP421,0)</f>
        <v>0</v>
      </c>
      <c r="AR421" s="50">
        <f>IF(AM421=3,X421,0)</f>
        <v>0</v>
      </c>
      <c r="AS421" s="52">
        <v>0</v>
      </c>
      <c r="AT421" s="148">
        <f>IF(AM421&lt;3,10,0)</f>
        <v>10</v>
      </c>
      <c r="AU421" s="149"/>
      <c r="AV421" s="152">
        <f>IF(AM421=1,AN421,IF(AM421=2,AP421,AR421))</f>
        <v>0</v>
      </c>
      <c r="AW421" s="153"/>
      <c r="AX421" s="153"/>
      <c r="AY421" s="153"/>
      <c r="AZ421" s="153"/>
      <c r="BA421" s="153"/>
      <c r="BB421" s="153"/>
      <c r="BC421" s="153"/>
      <c r="BD421" s="154"/>
      <c r="BE421" s="158">
        <f>IF(AM421=1,AO421,IF(AM421=2,AQ421,AS421))</f>
        <v>0</v>
      </c>
      <c r="BF421" s="159"/>
      <c r="BG421" s="162">
        <f>AV421+BE421</f>
        <v>0</v>
      </c>
      <c r="BH421" s="163"/>
      <c r="BI421" s="163"/>
      <c r="BJ421" s="163"/>
      <c r="BK421" s="163"/>
      <c r="BL421" s="163"/>
      <c r="BM421" s="163"/>
      <c r="BN421" s="163"/>
      <c r="BO421" s="163"/>
      <c r="BP421" s="164"/>
      <c r="BQ421" s="49"/>
    </row>
    <row r="422" spans="1:69" ht="13.5" customHeight="1" x14ac:dyDescent="0.15">
      <c r="A422" s="198"/>
      <c r="B422" s="199"/>
      <c r="C422" s="200"/>
      <c r="D422" s="200"/>
      <c r="E422" s="201"/>
      <c r="F422" s="66"/>
      <c r="G422" s="199"/>
      <c r="H422" s="200"/>
      <c r="I422" s="200"/>
      <c r="J422" s="200"/>
      <c r="K422" s="200"/>
      <c r="L422" s="200"/>
      <c r="M422" s="200"/>
      <c r="N422" s="200"/>
      <c r="O422" s="200"/>
      <c r="P422" s="200"/>
      <c r="Q422" s="201"/>
      <c r="R422" s="202"/>
      <c r="S422" s="203"/>
      <c r="T422" s="204"/>
      <c r="U422" s="205"/>
      <c r="V422" s="206"/>
      <c r="W422" s="207"/>
      <c r="X422" s="171"/>
      <c r="Y422" s="172"/>
      <c r="Z422" s="172"/>
      <c r="AA422" s="172"/>
      <c r="AB422" s="172"/>
      <c r="AC422" s="172"/>
      <c r="AD422" s="172"/>
      <c r="AE422" s="172"/>
      <c r="AF422" s="317"/>
      <c r="AG422" s="314"/>
      <c r="AH422" s="314"/>
      <c r="AI422" s="314"/>
      <c r="AJ422" s="314"/>
      <c r="AK422" s="314"/>
      <c r="AL422" s="315"/>
      <c r="AM422" s="50"/>
      <c r="AN422" s="50"/>
      <c r="AO422" s="50"/>
      <c r="AP422" s="50"/>
      <c r="AQ422" s="50"/>
      <c r="AR422" s="50"/>
      <c r="AS422" s="52"/>
      <c r="AT422" s="174"/>
      <c r="AU422" s="175"/>
      <c r="AV422" s="176"/>
      <c r="AW422" s="177"/>
      <c r="AX422" s="177"/>
      <c r="AY422" s="177"/>
      <c r="AZ422" s="177"/>
      <c r="BA422" s="177"/>
      <c r="BB422" s="177"/>
      <c r="BC422" s="177"/>
      <c r="BD422" s="178"/>
      <c r="BE422" s="179"/>
      <c r="BF422" s="180"/>
      <c r="BG422" s="181"/>
      <c r="BH422" s="182"/>
      <c r="BI422" s="182"/>
      <c r="BJ422" s="182"/>
      <c r="BK422" s="182"/>
      <c r="BL422" s="182"/>
      <c r="BM422" s="182"/>
      <c r="BN422" s="182"/>
      <c r="BO422" s="182"/>
      <c r="BP422" s="183"/>
      <c r="BQ422" s="49"/>
    </row>
    <row r="423" spans="1:69" ht="13.5" customHeight="1" x14ac:dyDescent="0.15">
      <c r="A423" s="184"/>
      <c r="B423" s="186"/>
      <c r="C423" s="187"/>
      <c r="D423" s="187"/>
      <c r="E423" s="188"/>
      <c r="F423" s="65"/>
      <c r="G423" s="186"/>
      <c r="H423" s="187"/>
      <c r="I423" s="187"/>
      <c r="J423" s="187"/>
      <c r="K423" s="187"/>
      <c r="L423" s="187"/>
      <c r="M423" s="187"/>
      <c r="N423" s="187"/>
      <c r="O423" s="187"/>
      <c r="P423" s="187"/>
      <c r="Q423" s="188"/>
      <c r="R423" s="192"/>
      <c r="S423" s="193"/>
      <c r="T423" s="196"/>
      <c r="U423" s="136"/>
      <c r="V423" s="137"/>
      <c r="W423" s="138"/>
      <c r="X423" s="142"/>
      <c r="Y423" s="143"/>
      <c r="Z423" s="143"/>
      <c r="AA423" s="143"/>
      <c r="AB423" s="143"/>
      <c r="AC423" s="143"/>
      <c r="AD423" s="143"/>
      <c r="AE423" s="143"/>
      <c r="AF423" s="316">
        <v>10</v>
      </c>
      <c r="AG423" s="311"/>
      <c r="AH423" s="311"/>
      <c r="AI423" s="311"/>
      <c r="AJ423" s="311"/>
      <c r="AK423" s="311"/>
      <c r="AL423" s="312"/>
      <c r="AM423" s="50">
        <f t="shared" ref="AM423" si="199">IF(ISBLANK(AF423),1,IF(AF423=10,1,IF(AF423="内税",2,IF(AF423=0,3))))</f>
        <v>1</v>
      </c>
      <c r="AN423" s="50">
        <f>IF(AM423=1,X423,0)</f>
        <v>0</v>
      </c>
      <c r="AO423" s="50">
        <f>IF(AM423=1,INT(X423*0.1),0)</f>
        <v>0</v>
      </c>
      <c r="AP423" s="50">
        <f>IF(AM423=2,ROUNDUP(X423/1.1,0),0)</f>
        <v>0</v>
      </c>
      <c r="AQ423" s="50">
        <f>IF(AM423=2,X423-AP423,0)</f>
        <v>0</v>
      </c>
      <c r="AR423" s="50">
        <f>IF(AM423=3,X423,0)</f>
        <v>0</v>
      </c>
      <c r="AS423" s="52">
        <v>0</v>
      </c>
      <c r="AT423" s="148">
        <f>IF(AM423&lt;3,10,0)</f>
        <v>10</v>
      </c>
      <c r="AU423" s="149"/>
      <c r="AV423" s="152">
        <f>IF(AM423=1,AN423,IF(AM423=2,AP423,AR423))</f>
        <v>0</v>
      </c>
      <c r="AW423" s="153"/>
      <c r="AX423" s="153"/>
      <c r="AY423" s="153"/>
      <c r="AZ423" s="153"/>
      <c r="BA423" s="153"/>
      <c r="BB423" s="153"/>
      <c r="BC423" s="153"/>
      <c r="BD423" s="154"/>
      <c r="BE423" s="158">
        <f>IF(AM423=1,AO423,IF(AM423=2,AQ423,AS423))</f>
        <v>0</v>
      </c>
      <c r="BF423" s="159"/>
      <c r="BG423" s="162">
        <f>AV423+BE423</f>
        <v>0</v>
      </c>
      <c r="BH423" s="163"/>
      <c r="BI423" s="163"/>
      <c r="BJ423" s="163"/>
      <c r="BK423" s="163"/>
      <c r="BL423" s="163"/>
      <c r="BM423" s="163"/>
      <c r="BN423" s="163"/>
      <c r="BO423" s="163"/>
      <c r="BP423" s="164"/>
      <c r="BQ423" s="49"/>
    </row>
    <row r="424" spans="1:69" ht="13.5" customHeight="1" thickBot="1" x14ac:dyDescent="0.2">
      <c r="A424" s="361"/>
      <c r="B424" s="362"/>
      <c r="C424" s="363"/>
      <c r="D424" s="363"/>
      <c r="E424" s="364"/>
      <c r="F424" s="103"/>
      <c r="G424" s="362"/>
      <c r="H424" s="363"/>
      <c r="I424" s="363"/>
      <c r="J424" s="363"/>
      <c r="K424" s="363"/>
      <c r="L424" s="363"/>
      <c r="M424" s="363"/>
      <c r="N424" s="363"/>
      <c r="O424" s="363"/>
      <c r="P424" s="363"/>
      <c r="Q424" s="364"/>
      <c r="R424" s="365"/>
      <c r="S424" s="366"/>
      <c r="T424" s="367"/>
      <c r="U424" s="368"/>
      <c r="V424" s="369"/>
      <c r="W424" s="370"/>
      <c r="X424" s="145"/>
      <c r="Y424" s="146"/>
      <c r="Z424" s="146"/>
      <c r="AA424" s="146"/>
      <c r="AB424" s="146"/>
      <c r="AC424" s="146"/>
      <c r="AD424" s="146"/>
      <c r="AE424" s="146"/>
      <c r="AF424" s="337"/>
      <c r="AG424" s="338"/>
      <c r="AH424" s="338"/>
      <c r="AI424" s="338"/>
      <c r="AJ424" s="338"/>
      <c r="AK424" s="338"/>
      <c r="AL424" s="339"/>
      <c r="AM424" s="50"/>
      <c r="AN424" s="73"/>
      <c r="AO424" s="73"/>
      <c r="AP424" s="73"/>
      <c r="AQ424" s="73"/>
      <c r="AR424" s="73"/>
      <c r="AS424" s="74"/>
      <c r="AT424" s="150"/>
      <c r="AU424" s="151"/>
      <c r="AV424" s="155"/>
      <c r="AW424" s="156"/>
      <c r="AX424" s="156"/>
      <c r="AY424" s="156"/>
      <c r="AZ424" s="156"/>
      <c r="BA424" s="156"/>
      <c r="BB424" s="156"/>
      <c r="BC424" s="156"/>
      <c r="BD424" s="157"/>
      <c r="BE424" s="160"/>
      <c r="BF424" s="161"/>
      <c r="BG424" s="165"/>
      <c r="BH424" s="166"/>
      <c r="BI424" s="166"/>
      <c r="BJ424" s="166"/>
      <c r="BK424" s="166"/>
      <c r="BL424" s="166"/>
      <c r="BM424" s="166"/>
      <c r="BN424" s="166"/>
      <c r="BO424" s="166"/>
      <c r="BP424" s="167"/>
      <c r="BQ424" s="49"/>
    </row>
    <row r="425" spans="1:69" ht="27" customHeight="1" thickBot="1" x14ac:dyDescent="0.2">
      <c r="A425" s="318" t="s">
        <v>72</v>
      </c>
      <c r="B425" s="319"/>
      <c r="C425" s="319"/>
      <c r="D425" s="319"/>
      <c r="E425" s="319"/>
      <c r="F425" s="319"/>
      <c r="G425" s="319"/>
      <c r="H425" s="319"/>
      <c r="I425" s="319"/>
      <c r="J425" s="319"/>
      <c r="K425" s="319"/>
      <c r="L425" s="319"/>
      <c r="M425" s="319"/>
      <c r="N425" s="319"/>
      <c r="O425" s="319"/>
      <c r="P425" s="319"/>
      <c r="Q425" s="319"/>
      <c r="R425" s="319"/>
      <c r="S425" s="319"/>
      <c r="T425" s="319"/>
      <c r="U425" s="319"/>
      <c r="V425" s="319"/>
      <c r="W425" s="320"/>
      <c r="X425" s="125"/>
      <c r="Y425" s="126"/>
      <c r="Z425" s="126"/>
      <c r="AA425" s="126"/>
      <c r="AB425" s="126"/>
      <c r="AC425" s="126"/>
      <c r="AD425" s="126"/>
      <c r="AE425" s="126"/>
      <c r="AF425" s="322" t="s">
        <v>73</v>
      </c>
      <c r="AG425" s="323"/>
      <c r="AH425" s="323"/>
      <c r="AI425" s="323"/>
      <c r="AJ425" s="323"/>
      <c r="AK425" s="323"/>
      <c r="AL425" s="323"/>
      <c r="AM425" s="323"/>
      <c r="AN425" s="323"/>
      <c r="AO425" s="323"/>
      <c r="AP425" s="323"/>
      <c r="AQ425" s="323"/>
      <c r="AR425" s="323"/>
      <c r="AS425" s="323"/>
      <c r="AT425" s="323"/>
      <c r="AU425" s="324"/>
      <c r="AV425" s="129">
        <f>SUM(AV401:AV424)</f>
        <v>0</v>
      </c>
      <c r="AW425" s="130"/>
      <c r="AX425" s="130"/>
      <c r="AY425" s="130"/>
      <c r="AZ425" s="130"/>
      <c r="BA425" s="130"/>
      <c r="BB425" s="130"/>
      <c r="BC425" s="130"/>
      <c r="BD425" s="131"/>
      <c r="BE425" s="132">
        <f>SUM(BE401:BF423)</f>
        <v>0</v>
      </c>
      <c r="BF425" s="132"/>
      <c r="BG425" s="133">
        <f>SUM(BG401:BP423)</f>
        <v>0</v>
      </c>
      <c r="BH425" s="134"/>
      <c r="BI425" s="134"/>
      <c r="BJ425" s="134"/>
      <c r="BK425" s="134"/>
      <c r="BL425" s="134"/>
      <c r="BM425" s="134"/>
      <c r="BN425" s="134"/>
      <c r="BO425" s="134"/>
      <c r="BP425" s="135"/>
      <c r="BQ425" s="57"/>
    </row>
    <row r="426" spans="1:69" ht="27" customHeight="1" thickBot="1" x14ac:dyDescent="0.2">
      <c r="A426" s="75"/>
      <c r="B426" s="75"/>
      <c r="C426" s="75"/>
      <c r="D426" s="75"/>
      <c r="E426" s="75"/>
      <c r="F426" s="75"/>
      <c r="G426" s="114" t="s">
        <v>67</v>
      </c>
      <c r="H426" s="115"/>
      <c r="I426" s="116"/>
      <c r="J426" s="117" t="s">
        <v>65</v>
      </c>
      <c r="K426" s="117"/>
      <c r="L426" s="117"/>
      <c r="M426" s="117"/>
      <c r="N426" s="117"/>
      <c r="O426" s="117"/>
      <c r="P426" s="118">
        <f>SUM(AN401:AN423)+SUM(AP401:AP423)</f>
        <v>0</v>
      </c>
      <c r="Q426" s="118"/>
      <c r="R426" s="118"/>
      <c r="S426" s="118"/>
      <c r="T426" s="117" t="s">
        <v>66</v>
      </c>
      <c r="U426" s="117"/>
      <c r="V426" s="117"/>
      <c r="W426" s="118">
        <f>SUM(AO401:AO423)+SUM(AQ401:AQ423)</f>
        <v>0</v>
      </c>
      <c r="X426" s="118"/>
      <c r="Y426" s="118"/>
      <c r="Z426" s="118"/>
      <c r="AA426" s="118"/>
      <c r="AB426" s="118"/>
      <c r="AC426" s="118"/>
      <c r="AD426" s="119"/>
      <c r="AE426" s="328" t="s">
        <v>61</v>
      </c>
      <c r="AF426" s="329"/>
      <c r="AG426" s="329"/>
      <c r="AH426" s="329"/>
      <c r="AI426" s="329"/>
      <c r="AJ426" s="329"/>
      <c r="AK426" s="330"/>
      <c r="AL426" s="325" t="s">
        <v>65</v>
      </c>
      <c r="AM426" s="326"/>
      <c r="AN426" s="326"/>
      <c r="AO426" s="326"/>
      <c r="AP426" s="326"/>
      <c r="AQ426" s="326"/>
      <c r="AR426" s="326"/>
      <c r="AS426" s="326"/>
      <c r="AT426" s="326"/>
      <c r="AU426" s="326"/>
      <c r="AV426" s="326"/>
      <c r="AW426" s="326"/>
      <c r="AX426" s="326"/>
      <c r="AY426" s="326"/>
      <c r="AZ426" s="327"/>
      <c r="BA426" s="331">
        <f>SUM(AR401:AR423)</f>
        <v>0</v>
      </c>
      <c r="BB426" s="118"/>
      <c r="BC426" s="118"/>
      <c r="BD426" s="118"/>
      <c r="BE426" s="118"/>
      <c r="BF426" s="168" t="s">
        <v>60</v>
      </c>
      <c r="BG426" s="168"/>
      <c r="BH426" s="168"/>
      <c r="BI426" s="169">
        <f>SUM(AS401:AS423)</f>
        <v>0</v>
      </c>
      <c r="BJ426" s="169"/>
      <c r="BK426" s="169"/>
      <c r="BL426" s="169"/>
      <c r="BM426" s="169"/>
      <c r="BN426" s="169"/>
      <c r="BO426" s="169"/>
      <c r="BP426" s="170"/>
      <c r="BQ426" s="9"/>
    </row>
    <row r="427" spans="1:69" ht="9.75" customHeight="1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</row>
    <row r="428" spans="1:69" ht="30" customHeight="1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104" t="s">
        <v>34</v>
      </c>
      <c r="AB428" s="105"/>
      <c r="AC428" s="105"/>
      <c r="AD428" s="105"/>
      <c r="AE428" s="105"/>
      <c r="AF428" s="105"/>
      <c r="AG428" s="105"/>
      <c r="AH428" s="105"/>
      <c r="AI428" s="106"/>
      <c r="AJ428" s="104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6"/>
      <c r="AV428" s="64"/>
      <c r="AW428" s="58"/>
      <c r="AX428" s="59"/>
      <c r="AY428" s="60"/>
      <c r="AZ428" s="61"/>
      <c r="BA428" s="62"/>
      <c r="BB428" s="60"/>
      <c r="BC428" s="63"/>
      <c r="BD428" s="9"/>
      <c r="BE428" s="9"/>
      <c r="BF428" s="19" t="s">
        <v>22</v>
      </c>
      <c r="BG428" s="20"/>
      <c r="BH428" s="110" t="s">
        <v>23</v>
      </c>
      <c r="BI428" s="111"/>
      <c r="BJ428" s="21"/>
      <c r="BK428" s="21"/>
      <c r="BL428" s="21"/>
      <c r="BM428" s="22"/>
      <c r="BN428" s="110" t="s">
        <v>27</v>
      </c>
      <c r="BO428" s="111"/>
      <c r="BP428" s="112"/>
      <c r="BQ428" s="113"/>
    </row>
  </sheetData>
  <mergeCells count="2240">
    <mergeCell ref="AA428:AI428"/>
    <mergeCell ref="AJ428:AU428"/>
    <mergeCell ref="BH428:BI428"/>
    <mergeCell ref="BN428:BO428"/>
    <mergeCell ref="BP428:BQ428"/>
    <mergeCell ref="A425:W425"/>
    <mergeCell ref="X425:AE425"/>
    <mergeCell ref="AF425:AU425"/>
    <mergeCell ref="AV425:BD425"/>
    <mergeCell ref="BE425:BF425"/>
    <mergeCell ref="BG425:BP425"/>
    <mergeCell ref="G426:I426"/>
    <mergeCell ref="J426:O426"/>
    <mergeCell ref="P426:S426"/>
    <mergeCell ref="T426:V426"/>
    <mergeCell ref="W426:AD426"/>
    <mergeCell ref="AE426:AK426"/>
    <mergeCell ref="AL426:AZ426"/>
    <mergeCell ref="BA426:BE426"/>
    <mergeCell ref="BF426:BH426"/>
    <mergeCell ref="BI426:BP426"/>
    <mergeCell ref="AV421:BD422"/>
    <mergeCell ref="BE421:BF422"/>
    <mergeCell ref="BG421:BP422"/>
    <mergeCell ref="A423:A424"/>
    <mergeCell ref="B423:E424"/>
    <mergeCell ref="G423:Q424"/>
    <mergeCell ref="R423:S424"/>
    <mergeCell ref="T423:T424"/>
    <mergeCell ref="U423:W424"/>
    <mergeCell ref="X423:AE424"/>
    <mergeCell ref="AF423:AL424"/>
    <mergeCell ref="AT423:AU424"/>
    <mergeCell ref="AV423:BD424"/>
    <mergeCell ref="BE423:BF424"/>
    <mergeCell ref="BG423:BP424"/>
    <mergeCell ref="A421:A422"/>
    <mergeCell ref="B421:E422"/>
    <mergeCell ref="G421:Q422"/>
    <mergeCell ref="R421:S422"/>
    <mergeCell ref="T421:T422"/>
    <mergeCell ref="U421:W422"/>
    <mergeCell ref="X421:AE422"/>
    <mergeCell ref="AF421:AL422"/>
    <mergeCell ref="AT421:AU422"/>
    <mergeCell ref="AV417:BD418"/>
    <mergeCell ref="BE417:BF418"/>
    <mergeCell ref="BG417:BP418"/>
    <mergeCell ref="A419:A420"/>
    <mergeCell ref="B419:E420"/>
    <mergeCell ref="G419:Q420"/>
    <mergeCell ref="R419:S420"/>
    <mergeCell ref="T419:T420"/>
    <mergeCell ref="U419:W420"/>
    <mergeCell ref="X419:AE420"/>
    <mergeCell ref="AF419:AL420"/>
    <mergeCell ref="AT419:AU420"/>
    <mergeCell ref="AV419:BD420"/>
    <mergeCell ref="BE419:BF420"/>
    <mergeCell ref="BG419:BP420"/>
    <mergeCell ref="A417:A418"/>
    <mergeCell ref="B417:E418"/>
    <mergeCell ref="G417:Q418"/>
    <mergeCell ref="R417:S418"/>
    <mergeCell ref="T417:T418"/>
    <mergeCell ref="U417:W418"/>
    <mergeCell ref="X417:AE418"/>
    <mergeCell ref="AF417:AL418"/>
    <mergeCell ref="AT417:AU418"/>
    <mergeCell ref="AV413:BD414"/>
    <mergeCell ref="BE413:BF414"/>
    <mergeCell ref="BG413:BP414"/>
    <mergeCell ref="A415:A416"/>
    <mergeCell ref="B415:E416"/>
    <mergeCell ref="G415:Q416"/>
    <mergeCell ref="R415:S416"/>
    <mergeCell ref="T415:T416"/>
    <mergeCell ref="U415:W416"/>
    <mergeCell ref="X415:AE416"/>
    <mergeCell ref="AF415:AL416"/>
    <mergeCell ref="AT415:AU416"/>
    <mergeCell ref="AV415:BD416"/>
    <mergeCell ref="BE415:BF416"/>
    <mergeCell ref="BG415:BP416"/>
    <mergeCell ref="A413:A414"/>
    <mergeCell ref="B413:E414"/>
    <mergeCell ref="G413:Q414"/>
    <mergeCell ref="R413:S414"/>
    <mergeCell ref="T413:T414"/>
    <mergeCell ref="U413:W414"/>
    <mergeCell ref="X413:AE414"/>
    <mergeCell ref="AF413:AL414"/>
    <mergeCell ref="AT413:AU414"/>
    <mergeCell ref="AV409:BD410"/>
    <mergeCell ref="BE409:BF410"/>
    <mergeCell ref="BG409:BP410"/>
    <mergeCell ref="A411:A412"/>
    <mergeCell ref="B411:E412"/>
    <mergeCell ref="G411:Q412"/>
    <mergeCell ref="R411:S412"/>
    <mergeCell ref="T411:T412"/>
    <mergeCell ref="U411:W412"/>
    <mergeCell ref="X411:AE412"/>
    <mergeCell ref="AF411:AL412"/>
    <mergeCell ref="AT411:AU412"/>
    <mergeCell ref="AV411:BD412"/>
    <mergeCell ref="BE411:BF412"/>
    <mergeCell ref="BG411:BP412"/>
    <mergeCell ref="A409:A410"/>
    <mergeCell ref="B409:E410"/>
    <mergeCell ref="G409:Q410"/>
    <mergeCell ref="R409:S410"/>
    <mergeCell ref="T409:T410"/>
    <mergeCell ref="U409:W410"/>
    <mergeCell ref="X409:AE410"/>
    <mergeCell ref="AF409:AL410"/>
    <mergeCell ref="AT409:AU410"/>
    <mergeCell ref="AV405:BD406"/>
    <mergeCell ref="BE405:BF406"/>
    <mergeCell ref="BG405:BP406"/>
    <mergeCell ref="A407:A408"/>
    <mergeCell ref="B407:E408"/>
    <mergeCell ref="G407:Q408"/>
    <mergeCell ref="R407:S408"/>
    <mergeCell ref="T407:T408"/>
    <mergeCell ref="U407:W408"/>
    <mergeCell ref="X407:AE408"/>
    <mergeCell ref="AF407:AL408"/>
    <mergeCell ref="AT407:AU408"/>
    <mergeCell ref="AV407:BD408"/>
    <mergeCell ref="BE407:BF408"/>
    <mergeCell ref="BG407:BP408"/>
    <mergeCell ref="A405:A406"/>
    <mergeCell ref="B405:E406"/>
    <mergeCell ref="G405:Q406"/>
    <mergeCell ref="R405:S406"/>
    <mergeCell ref="T405:T406"/>
    <mergeCell ref="U405:W406"/>
    <mergeCell ref="X405:AE406"/>
    <mergeCell ref="AF405:AL406"/>
    <mergeCell ref="AT405:AU406"/>
    <mergeCell ref="AV401:BD402"/>
    <mergeCell ref="BE401:BF402"/>
    <mergeCell ref="BG401:BP402"/>
    <mergeCell ref="A403:A404"/>
    <mergeCell ref="B403:E404"/>
    <mergeCell ref="G403:Q404"/>
    <mergeCell ref="R403:S404"/>
    <mergeCell ref="T403:T404"/>
    <mergeCell ref="U403:W404"/>
    <mergeCell ref="X403:AE404"/>
    <mergeCell ref="AF403:AL404"/>
    <mergeCell ref="AT403:AU404"/>
    <mergeCell ref="AV403:BD404"/>
    <mergeCell ref="BE403:BF404"/>
    <mergeCell ref="BG403:BP404"/>
    <mergeCell ref="A401:A402"/>
    <mergeCell ref="B401:E402"/>
    <mergeCell ref="G401:Q402"/>
    <mergeCell ref="R401:S402"/>
    <mergeCell ref="T401:T402"/>
    <mergeCell ref="U401:W402"/>
    <mergeCell ref="X401:AE402"/>
    <mergeCell ref="AF401:AL402"/>
    <mergeCell ref="AT401:AU402"/>
    <mergeCell ref="A399:A400"/>
    <mergeCell ref="B399:E400"/>
    <mergeCell ref="G399:Q400"/>
    <mergeCell ref="R399:S400"/>
    <mergeCell ref="T399:T400"/>
    <mergeCell ref="U399:W400"/>
    <mergeCell ref="X399:AE400"/>
    <mergeCell ref="AF399:AU400"/>
    <mergeCell ref="AV399:BD400"/>
    <mergeCell ref="BE399:BF400"/>
    <mergeCell ref="BG399:BP400"/>
    <mergeCell ref="U394:U395"/>
    <mergeCell ref="V394:V395"/>
    <mergeCell ref="W394:X395"/>
    <mergeCell ref="Y394:AA395"/>
    <mergeCell ref="AB394:AC395"/>
    <mergeCell ref="F395:G397"/>
    <mergeCell ref="H395:O397"/>
    <mergeCell ref="AU395:AV397"/>
    <mergeCell ref="AW395:AX397"/>
    <mergeCell ref="U391:W392"/>
    <mergeCell ref="X391:AC392"/>
    <mergeCell ref="AS391:AW391"/>
    <mergeCell ref="AX391:BP391"/>
    <mergeCell ref="AS392:AW392"/>
    <mergeCell ref="AX392:BP392"/>
    <mergeCell ref="A393:A394"/>
    <mergeCell ref="B393:B394"/>
    <mergeCell ref="C393:C394"/>
    <mergeCell ref="D393:D394"/>
    <mergeCell ref="E393:E394"/>
    <mergeCell ref="F393:G394"/>
    <mergeCell ref="H393:H394"/>
    <mergeCell ref="I393:I394"/>
    <mergeCell ref="J393:J394"/>
    <mergeCell ref="K393:K394"/>
    <mergeCell ref="L393:L394"/>
    <mergeCell ref="M393:M394"/>
    <mergeCell ref="N393:N394"/>
    <mergeCell ref="O393:O394"/>
    <mergeCell ref="AS393:AW393"/>
    <mergeCell ref="AX393:BP393"/>
    <mergeCell ref="R394:R395"/>
    <mergeCell ref="S394:T395"/>
    <mergeCell ref="AY395:AZ397"/>
    <mergeCell ref="BA395:BB397"/>
    <mergeCell ref="BC395:BE396"/>
    <mergeCell ref="BF395:BP396"/>
    <mergeCell ref="A396:E397"/>
    <mergeCell ref="BF397:BP397"/>
    <mergeCell ref="AA385:AI385"/>
    <mergeCell ref="AJ385:AU385"/>
    <mergeCell ref="BH385:BI385"/>
    <mergeCell ref="BN385:BO385"/>
    <mergeCell ref="BP385:BQ385"/>
    <mergeCell ref="R388:AE389"/>
    <mergeCell ref="BF388:BG388"/>
    <mergeCell ref="BH388:BQ388"/>
    <mergeCell ref="A389:B390"/>
    <mergeCell ref="D389:F390"/>
    <mergeCell ref="G389:G390"/>
    <mergeCell ref="AX389:BE389"/>
    <mergeCell ref="AS390:AW390"/>
    <mergeCell ref="AX390:BP390"/>
    <mergeCell ref="A382:W382"/>
    <mergeCell ref="X382:AE382"/>
    <mergeCell ref="AF382:AU382"/>
    <mergeCell ref="AV382:BD382"/>
    <mergeCell ref="BE382:BF382"/>
    <mergeCell ref="BG382:BP382"/>
    <mergeCell ref="G383:I383"/>
    <mergeCell ref="J383:O383"/>
    <mergeCell ref="P383:S383"/>
    <mergeCell ref="T383:V383"/>
    <mergeCell ref="W383:AD383"/>
    <mergeCell ref="AE383:AK383"/>
    <mergeCell ref="AL383:AZ383"/>
    <mergeCell ref="BA383:BE383"/>
    <mergeCell ref="BF383:BH383"/>
    <mergeCell ref="BI383:BP383"/>
    <mergeCell ref="AV378:BD379"/>
    <mergeCell ref="BE378:BF379"/>
    <mergeCell ref="BG378:BP379"/>
    <mergeCell ref="A380:A381"/>
    <mergeCell ref="B380:E381"/>
    <mergeCell ref="G380:Q381"/>
    <mergeCell ref="R380:S381"/>
    <mergeCell ref="T380:T381"/>
    <mergeCell ref="U380:W381"/>
    <mergeCell ref="X380:AE381"/>
    <mergeCell ref="AF380:AL381"/>
    <mergeCell ref="AT380:AU381"/>
    <mergeCell ref="AV380:BD381"/>
    <mergeCell ref="BE380:BF381"/>
    <mergeCell ref="BG380:BP381"/>
    <mergeCell ref="A378:A379"/>
    <mergeCell ref="B378:E379"/>
    <mergeCell ref="G378:Q379"/>
    <mergeCell ref="R378:S379"/>
    <mergeCell ref="T378:T379"/>
    <mergeCell ref="U378:W379"/>
    <mergeCell ref="X378:AE379"/>
    <mergeCell ref="AF378:AL379"/>
    <mergeCell ref="AT378:AU379"/>
    <mergeCell ref="AV374:BD375"/>
    <mergeCell ref="BE374:BF375"/>
    <mergeCell ref="BG374:BP375"/>
    <mergeCell ref="A376:A377"/>
    <mergeCell ref="B376:E377"/>
    <mergeCell ref="G376:Q377"/>
    <mergeCell ref="R376:S377"/>
    <mergeCell ref="T376:T377"/>
    <mergeCell ref="U376:W377"/>
    <mergeCell ref="X376:AE377"/>
    <mergeCell ref="AF376:AL377"/>
    <mergeCell ref="AT376:AU377"/>
    <mergeCell ref="AV376:BD377"/>
    <mergeCell ref="BE376:BF377"/>
    <mergeCell ref="BG376:BP377"/>
    <mergeCell ref="A374:A375"/>
    <mergeCell ref="B374:E375"/>
    <mergeCell ref="G374:Q375"/>
    <mergeCell ref="R374:S375"/>
    <mergeCell ref="T374:T375"/>
    <mergeCell ref="U374:W375"/>
    <mergeCell ref="X374:AE375"/>
    <mergeCell ref="AF374:AL375"/>
    <mergeCell ref="AT374:AU375"/>
    <mergeCell ref="AV370:BD371"/>
    <mergeCell ref="BE370:BF371"/>
    <mergeCell ref="BG370:BP371"/>
    <mergeCell ref="A372:A373"/>
    <mergeCell ref="B372:E373"/>
    <mergeCell ref="G372:Q373"/>
    <mergeCell ref="R372:S373"/>
    <mergeCell ref="T372:T373"/>
    <mergeCell ref="U372:W373"/>
    <mergeCell ref="X372:AE373"/>
    <mergeCell ref="AF372:AL373"/>
    <mergeCell ref="AT372:AU373"/>
    <mergeCell ref="AV372:BD373"/>
    <mergeCell ref="BE372:BF373"/>
    <mergeCell ref="BG372:BP373"/>
    <mergeCell ref="A370:A371"/>
    <mergeCell ref="B370:E371"/>
    <mergeCell ref="G370:Q371"/>
    <mergeCell ref="R370:S371"/>
    <mergeCell ref="T370:T371"/>
    <mergeCell ref="U370:W371"/>
    <mergeCell ref="X370:AE371"/>
    <mergeCell ref="AF370:AL371"/>
    <mergeCell ref="AT370:AU371"/>
    <mergeCell ref="AV366:BD367"/>
    <mergeCell ref="BE366:BF367"/>
    <mergeCell ref="BG366:BP367"/>
    <mergeCell ref="A368:A369"/>
    <mergeCell ref="B368:E369"/>
    <mergeCell ref="G368:Q369"/>
    <mergeCell ref="R368:S369"/>
    <mergeCell ref="T368:T369"/>
    <mergeCell ref="U368:W369"/>
    <mergeCell ref="X368:AE369"/>
    <mergeCell ref="AF368:AL369"/>
    <mergeCell ref="AT368:AU369"/>
    <mergeCell ref="AV368:BD369"/>
    <mergeCell ref="BE368:BF369"/>
    <mergeCell ref="BG368:BP369"/>
    <mergeCell ref="A366:A367"/>
    <mergeCell ref="B366:E367"/>
    <mergeCell ref="G366:Q367"/>
    <mergeCell ref="R366:S367"/>
    <mergeCell ref="T366:T367"/>
    <mergeCell ref="U366:W367"/>
    <mergeCell ref="X366:AE367"/>
    <mergeCell ref="AF366:AL367"/>
    <mergeCell ref="AT366:AU367"/>
    <mergeCell ref="AV362:BD363"/>
    <mergeCell ref="BE362:BF363"/>
    <mergeCell ref="BG362:BP363"/>
    <mergeCell ref="A364:A365"/>
    <mergeCell ref="B364:E365"/>
    <mergeCell ref="G364:Q365"/>
    <mergeCell ref="R364:S365"/>
    <mergeCell ref="T364:T365"/>
    <mergeCell ref="U364:W365"/>
    <mergeCell ref="X364:AE365"/>
    <mergeCell ref="AF364:AL365"/>
    <mergeCell ref="AT364:AU365"/>
    <mergeCell ref="AV364:BD365"/>
    <mergeCell ref="BE364:BF365"/>
    <mergeCell ref="BG364:BP365"/>
    <mergeCell ref="A362:A363"/>
    <mergeCell ref="B362:E363"/>
    <mergeCell ref="G362:Q363"/>
    <mergeCell ref="R362:S363"/>
    <mergeCell ref="T362:T363"/>
    <mergeCell ref="U362:W363"/>
    <mergeCell ref="X362:AE363"/>
    <mergeCell ref="AF362:AL363"/>
    <mergeCell ref="AT362:AU363"/>
    <mergeCell ref="AV358:BD359"/>
    <mergeCell ref="BE358:BF359"/>
    <mergeCell ref="BG358:BP359"/>
    <mergeCell ref="A360:A361"/>
    <mergeCell ref="B360:E361"/>
    <mergeCell ref="G360:Q361"/>
    <mergeCell ref="R360:S361"/>
    <mergeCell ref="T360:T361"/>
    <mergeCell ref="U360:W361"/>
    <mergeCell ref="X360:AE361"/>
    <mergeCell ref="AF360:AL361"/>
    <mergeCell ref="AT360:AU361"/>
    <mergeCell ref="AV360:BD361"/>
    <mergeCell ref="BE360:BF361"/>
    <mergeCell ref="BG360:BP361"/>
    <mergeCell ref="A358:A359"/>
    <mergeCell ref="B358:E359"/>
    <mergeCell ref="G358:Q359"/>
    <mergeCell ref="R358:S359"/>
    <mergeCell ref="T358:T359"/>
    <mergeCell ref="U358:W359"/>
    <mergeCell ref="X358:AE359"/>
    <mergeCell ref="AF358:AL359"/>
    <mergeCell ref="AT358:AU359"/>
    <mergeCell ref="A356:A357"/>
    <mergeCell ref="B356:E357"/>
    <mergeCell ref="G356:Q357"/>
    <mergeCell ref="R356:S357"/>
    <mergeCell ref="T356:T357"/>
    <mergeCell ref="U356:W357"/>
    <mergeCell ref="X356:AE357"/>
    <mergeCell ref="AF356:AU357"/>
    <mergeCell ref="AV356:BD357"/>
    <mergeCell ref="BE356:BF357"/>
    <mergeCell ref="BG356:BP357"/>
    <mergeCell ref="U351:U352"/>
    <mergeCell ref="V351:V352"/>
    <mergeCell ref="W351:X352"/>
    <mergeCell ref="Y351:AA352"/>
    <mergeCell ref="AB351:AC352"/>
    <mergeCell ref="F352:G354"/>
    <mergeCell ref="H352:O354"/>
    <mergeCell ref="AU352:AV354"/>
    <mergeCell ref="AW352:AX354"/>
    <mergeCell ref="U348:W349"/>
    <mergeCell ref="X348:AC349"/>
    <mergeCell ref="AS348:AW348"/>
    <mergeCell ref="AX348:BP348"/>
    <mergeCell ref="AS349:AW349"/>
    <mergeCell ref="AX349:BP349"/>
    <mergeCell ref="A350:A351"/>
    <mergeCell ref="B350:B351"/>
    <mergeCell ref="C350:C351"/>
    <mergeCell ref="D350:D351"/>
    <mergeCell ref="E350:E351"/>
    <mergeCell ref="F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AS350:AW350"/>
    <mergeCell ref="AX350:BP350"/>
    <mergeCell ref="R351:R352"/>
    <mergeCell ref="S351:T352"/>
    <mergeCell ref="AY352:AZ354"/>
    <mergeCell ref="BA352:BB354"/>
    <mergeCell ref="BC352:BE353"/>
    <mergeCell ref="BF352:BP353"/>
    <mergeCell ref="A353:E354"/>
    <mergeCell ref="BF354:BP354"/>
    <mergeCell ref="AA342:AI342"/>
    <mergeCell ref="AJ342:AU342"/>
    <mergeCell ref="BH342:BI342"/>
    <mergeCell ref="BN342:BO342"/>
    <mergeCell ref="BP342:BQ342"/>
    <mergeCell ref="R345:AE346"/>
    <mergeCell ref="BF345:BG345"/>
    <mergeCell ref="BH345:BQ345"/>
    <mergeCell ref="A346:B347"/>
    <mergeCell ref="D346:F347"/>
    <mergeCell ref="G346:G347"/>
    <mergeCell ref="AX346:BE346"/>
    <mergeCell ref="AS347:AW347"/>
    <mergeCell ref="AX347:BP347"/>
    <mergeCell ref="A339:W339"/>
    <mergeCell ref="X339:AE339"/>
    <mergeCell ref="AF339:AU339"/>
    <mergeCell ref="AV339:BD339"/>
    <mergeCell ref="BE339:BF339"/>
    <mergeCell ref="BG339:BP339"/>
    <mergeCell ref="G340:I340"/>
    <mergeCell ref="J340:O340"/>
    <mergeCell ref="P340:S340"/>
    <mergeCell ref="T340:V340"/>
    <mergeCell ref="W340:AD340"/>
    <mergeCell ref="AE340:AK340"/>
    <mergeCell ref="AL340:AZ340"/>
    <mergeCell ref="BA340:BE340"/>
    <mergeCell ref="BF340:BH340"/>
    <mergeCell ref="BI340:BP340"/>
    <mergeCell ref="AV335:BD336"/>
    <mergeCell ref="BE335:BF336"/>
    <mergeCell ref="BG335:BP336"/>
    <mergeCell ref="A337:A338"/>
    <mergeCell ref="B337:E338"/>
    <mergeCell ref="G337:Q338"/>
    <mergeCell ref="R337:S338"/>
    <mergeCell ref="T337:T338"/>
    <mergeCell ref="U337:W338"/>
    <mergeCell ref="X337:AE338"/>
    <mergeCell ref="AF337:AL338"/>
    <mergeCell ref="AT337:AU338"/>
    <mergeCell ref="AV337:BD338"/>
    <mergeCell ref="BE337:BF338"/>
    <mergeCell ref="BG337:BP338"/>
    <mergeCell ref="A335:A336"/>
    <mergeCell ref="B335:E336"/>
    <mergeCell ref="G335:Q336"/>
    <mergeCell ref="R335:S336"/>
    <mergeCell ref="T335:T336"/>
    <mergeCell ref="U335:W336"/>
    <mergeCell ref="X335:AE336"/>
    <mergeCell ref="AF335:AL336"/>
    <mergeCell ref="AT335:AU336"/>
    <mergeCell ref="AV331:BD332"/>
    <mergeCell ref="BE331:BF332"/>
    <mergeCell ref="BG331:BP332"/>
    <mergeCell ref="A333:A334"/>
    <mergeCell ref="B333:E334"/>
    <mergeCell ref="G333:Q334"/>
    <mergeCell ref="R333:S334"/>
    <mergeCell ref="T333:T334"/>
    <mergeCell ref="U333:W334"/>
    <mergeCell ref="X333:AE334"/>
    <mergeCell ref="AF333:AL334"/>
    <mergeCell ref="AT333:AU334"/>
    <mergeCell ref="AV333:BD334"/>
    <mergeCell ref="BE333:BF334"/>
    <mergeCell ref="BG333:BP334"/>
    <mergeCell ref="A331:A332"/>
    <mergeCell ref="B331:E332"/>
    <mergeCell ref="G331:Q332"/>
    <mergeCell ref="R331:S332"/>
    <mergeCell ref="T331:T332"/>
    <mergeCell ref="U331:W332"/>
    <mergeCell ref="X331:AE332"/>
    <mergeCell ref="AF331:AL332"/>
    <mergeCell ref="AT331:AU332"/>
    <mergeCell ref="AV327:BD328"/>
    <mergeCell ref="BE327:BF328"/>
    <mergeCell ref="BG327:BP328"/>
    <mergeCell ref="A329:A330"/>
    <mergeCell ref="B329:E330"/>
    <mergeCell ref="G329:Q330"/>
    <mergeCell ref="R329:S330"/>
    <mergeCell ref="T329:T330"/>
    <mergeCell ref="U329:W330"/>
    <mergeCell ref="X329:AE330"/>
    <mergeCell ref="AF329:AL330"/>
    <mergeCell ref="AT329:AU330"/>
    <mergeCell ref="AV329:BD330"/>
    <mergeCell ref="BE329:BF330"/>
    <mergeCell ref="BG329:BP330"/>
    <mergeCell ref="A327:A328"/>
    <mergeCell ref="B327:E328"/>
    <mergeCell ref="G327:Q328"/>
    <mergeCell ref="R327:S328"/>
    <mergeCell ref="T327:T328"/>
    <mergeCell ref="U327:W328"/>
    <mergeCell ref="X327:AE328"/>
    <mergeCell ref="AF327:AL328"/>
    <mergeCell ref="AT327:AU328"/>
    <mergeCell ref="AV323:BD324"/>
    <mergeCell ref="BE323:BF324"/>
    <mergeCell ref="BG323:BP324"/>
    <mergeCell ref="A325:A326"/>
    <mergeCell ref="B325:E326"/>
    <mergeCell ref="G325:Q326"/>
    <mergeCell ref="R325:S326"/>
    <mergeCell ref="T325:T326"/>
    <mergeCell ref="U325:W326"/>
    <mergeCell ref="X325:AE326"/>
    <mergeCell ref="AF325:AL326"/>
    <mergeCell ref="AT325:AU326"/>
    <mergeCell ref="AV325:BD326"/>
    <mergeCell ref="BE325:BF326"/>
    <mergeCell ref="BG325:BP326"/>
    <mergeCell ref="A323:A324"/>
    <mergeCell ref="B323:E324"/>
    <mergeCell ref="G323:Q324"/>
    <mergeCell ref="R323:S324"/>
    <mergeCell ref="T323:T324"/>
    <mergeCell ref="U323:W324"/>
    <mergeCell ref="X323:AE324"/>
    <mergeCell ref="AF323:AL324"/>
    <mergeCell ref="AT323:AU324"/>
    <mergeCell ref="AV319:BD320"/>
    <mergeCell ref="BE319:BF320"/>
    <mergeCell ref="BG319:BP320"/>
    <mergeCell ref="A321:A322"/>
    <mergeCell ref="B321:E322"/>
    <mergeCell ref="G321:Q322"/>
    <mergeCell ref="R321:S322"/>
    <mergeCell ref="T321:T322"/>
    <mergeCell ref="U321:W322"/>
    <mergeCell ref="X321:AE322"/>
    <mergeCell ref="AF321:AL322"/>
    <mergeCell ref="AT321:AU322"/>
    <mergeCell ref="AV321:BD322"/>
    <mergeCell ref="BE321:BF322"/>
    <mergeCell ref="BG321:BP322"/>
    <mergeCell ref="A319:A320"/>
    <mergeCell ref="B319:E320"/>
    <mergeCell ref="G319:Q320"/>
    <mergeCell ref="R319:S320"/>
    <mergeCell ref="T319:T320"/>
    <mergeCell ref="U319:W320"/>
    <mergeCell ref="X319:AE320"/>
    <mergeCell ref="AF319:AL320"/>
    <mergeCell ref="AT319:AU320"/>
    <mergeCell ref="AV315:BD316"/>
    <mergeCell ref="BE315:BF316"/>
    <mergeCell ref="BG315:BP316"/>
    <mergeCell ref="A317:A318"/>
    <mergeCell ref="B317:E318"/>
    <mergeCell ref="G317:Q318"/>
    <mergeCell ref="R317:S318"/>
    <mergeCell ref="T317:T318"/>
    <mergeCell ref="U317:W318"/>
    <mergeCell ref="X317:AE318"/>
    <mergeCell ref="AF317:AL318"/>
    <mergeCell ref="AT317:AU318"/>
    <mergeCell ref="AV317:BD318"/>
    <mergeCell ref="BE317:BF318"/>
    <mergeCell ref="BG317:BP318"/>
    <mergeCell ref="A315:A316"/>
    <mergeCell ref="B315:E316"/>
    <mergeCell ref="G315:Q316"/>
    <mergeCell ref="R315:S316"/>
    <mergeCell ref="T315:T316"/>
    <mergeCell ref="U315:W316"/>
    <mergeCell ref="X315:AE316"/>
    <mergeCell ref="AF315:AL316"/>
    <mergeCell ref="AT315:AU316"/>
    <mergeCell ref="A313:A314"/>
    <mergeCell ref="B313:E314"/>
    <mergeCell ref="G313:Q314"/>
    <mergeCell ref="R313:S314"/>
    <mergeCell ref="T313:T314"/>
    <mergeCell ref="U313:W314"/>
    <mergeCell ref="X313:AE314"/>
    <mergeCell ref="AF313:AU314"/>
    <mergeCell ref="AV313:BD314"/>
    <mergeCell ref="BE313:BF314"/>
    <mergeCell ref="BG313:BP314"/>
    <mergeCell ref="U308:U309"/>
    <mergeCell ref="V308:V309"/>
    <mergeCell ref="W308:X309"/>
    <mergeCell ref="Y308:AA309"/>
    <mergeCell ref="AB308:AC309"/>
    <mergeCell ref="F309:G311"/>
    <mergeCell ref="H309:O311"/>
    <mergeCell ref="AU309:AV311"/>
    <mergeCell ref="AW309:AX311"/>
    <mergeCell ref="U305:W306"/>
    <mergeCell ref="X305:AC306"/>
    <mergeCell ref="AS305:AW305"/>
    <mergeCell ref="AX305:BP305"/>
    <mergeCell ref="AS306:AW306"/>
    <mergeCell ref="AX306:BP306"/>
    <mergeCell ref="A307:A308"/>
    <mergeCell ref="B307:B308"/>
    <mergeCell ref="C307:C308"/>
    <mergeCell ref="D307:D308"/>
    <mergeCell ref="E307:E308"/>
    <mergeCell ref="F307:G308"/>
    <mergeCell ref="H307:H308"/>
    <mergeCell ref="I307:I308"/>
    <mergeCell ref="J307:J308"/>
    <mergeCell ref="K307:K308"/>
    <mergeCell ref="L307:L308"/>
    <mergeCell ref="M307:M308"/>
    <mergeCell ref="N307:N308"/>
    <mergeCell ref="O307:O308"/>
    <mergeCell ref="AS307:AW307"/>
    <mergeCell ref="AX307:BP307"/>
    <mergeCell ref="R308:R309"/>
    <mergeCell ref="S308:T309"/>
    <mergeCell ref="AY309:AZ311"/>
    <mergeCell ref="BA309:BB311"/>
    <mergeCell ref="BC309:BE310"/>
    <mergeCell ref="BF309:BP310"/>
    <mergeCell ref="A310:E311"/>
    <mergeCell ref="BF311:BP311"/>
    <mergeCell ref="AA299:AI299"/>
    <mergeCell ref="AJ299:AU299"/>
    <mergeCell ref="BH299:BI299"/>
    <mergeCell ref="BN299:BO299"/>
    <mergeCell ref="BP299:BQ299"/>
    <mergeCell ref="R302:AE303"/>
    <mergeCell ref="BF302:BG302"/>
    <mergeCell ref="BH302:BQ302"/>
    <mergeCell ref="A303:B304"/>
    <mergeCell ref="D303:F304"/>
    <mergeCell ref="G303:G304"/>
    <mergeCell ref="AX303:BE303"/>
    <mergeCell ref="AS304:AW304"/>
    <mergeCell ref="AX304:BP304"/>
    <mergeCell ref="A296:W296"/>
    <mergeCell ref="X296:AE296"/>
    <mergeCell ref="AF296:AU296"/>
    <mergeCell ref="AV296:BD296"/>
    <mergeCell ref="BE296:BF296"/>
    <mergeCell ref="BG296:BP296"/>
    <mergeCell ref="G297:I297"/>
    <mergeCell ref="J297:O297"/>
    <mergeCell ref="P297:S297"/>
    <mergeCell ref="T297:V297"/>
    <mergeCell ref="W297:AD297"/>
    <mergeCell ref="AE297:AK297"/>
    <mergeCell ref="AL297:AZ297"/>
    <mergeCell ref="BA297:BE297"/>
    <mergeCell ref="BF297:BH297"/>
    <mergeCell ref="BI297:BP297"/>
    <mergeCell ref="AV292:BD293"/>
    <mergeCell ref="BE292:BF293"/>
    <mergeCell ref="BG292:BP293"/>
    <mergeCell ref="A294:A295"/>
    <mergeCell ref="B294:E295"/>
    <mergeCell ref="G294:Q295"/>
    <mergeCell ref="R294:S295"/>
    <mergeCell ref="T294:T295"/>
    <mergeCell ref="U294:W295"/>
    <mergeCell ref="X294:AE295"/>
    <mergeCell ref="AF294:AL295"/>
    <mergeCell ref="AT294:AU295"/>
    <mergeCell ref="AV294:BD295"/>
    <mergeCell ref="BE294:BF295"/>
    <mergeCell ref="BG294:BP295"/>
    <mergeCell ref="A292:A293"/>
    <mergeCell ref="B292:E293"/>
    <mergeCell ref="G292:Q293"/>
    <mergeCell ref="R292:S293"/>
    <mergeCell ref="T292:T293"/>
    <mergeCell ref="U292:W293"/>
    <mergeCell ref="X292:AE293"/>
    <mergeCell ref="AF292:AL293"/>
    <mergeCell ref="AT292:AU293"/>
    <mergeCell ref="AV288:BD289"/>
    <mergeCell ref="BE288:BF289"/>
    <mergeCell ref="BG288:BP289"/>
    <mergeCell ref="A290:A291"/>
    <mergeCell ref="B290:E291"/>
    <mergeCell ref="G290:Q291"/>
    <mergeCell ref="R290:S291"/>
    <mergeCell ref="T290:T291"/>
    <mergeCell ref="U290:W291"/>
    <mergeCell ref="X290:AE291"/>
    <mergeCell ref="AF290:AL291"/>
    <mergeCell ref="AT290:AU291"/>
    <mergeCell ref="AV290:BD291"/>
    <mergeCell ref="BE290:BF291"/>
    <mergeCell ref="BG290:BP291"/>
    <mergeCell ref="A288:A289"/>
    <mergeCell ref="B288:E289"/>
    <mergeCell ref="G288:Q289"/>
    <mergeCell ref="R288:S289"/>
    <mergeCell ref="T288:T289"/>
    <mergeCell ref="U288:W289"/>
    <mergeCell ref="X288:AE289"/>
    <mergeCell ref="AF288:AL289"/>
    <mergeCell ref="AT288:AU289"/>
    <mergeCell ref="AV284:BD285"/>
    <mergeCell ref="BE284:BF285"/>
    <mergeCell ref="BG284:BP285"/>
    <mergeCell ref="A286:A287"/>
    <mergeCell ref="B286:E287"/>
    <mergeCell ref="G286:Q287"/>
    <mergeCell ref="R286:S287"/>
    <mergeCell ref="T286:T287"/>
    <mergeCell ref="U286:W287"/>
    <mergeCell ref="X286:AE287"/>
    <mergeCell ref="AF286:AL287"/>
    <mergeCell ref="AT286:AU287"/>
    <mergeCell ref="AV286:BD287"/>
    <mergeCell ref="BE286:BF287"/>
    <mergeCell ref="BG286:BP287"/>
    <mergeCell ref="A284:A285"/>
    <mergeCell ref="B284:E285"/>
    <mergeCell ref="G284:Q285"/>
    <mergeCell ref="R284:S285"/>
    <mergeCell ref="T284:T285"/>
    <mergeCell ref="U284:W285"/>
    <mergeCell ref="X284:AE285"/>
    <mergeCell ref="AF284:AL285"/>
    <mergeCell ref="AT284:AU285"/>
    <mergeCell ref="AV280:BD281"/>
    <mergeCell ref="BE280:BF281"/>
    <mergeCell ref="BG280:BP281"/>
    <mergeCell ref="A282:A283"/>
    <mergeCell ref="B282:E283"/>
    <mergeCell ref="G282:Q283"/>
    <mergeCell ref="R282:S283"/>
    <mergeCell ref="T282:T283"/>
    <mergeCell ref="U282:W283"/>
    <mergeCell ref="X282:AE283"/>
    <mergeCell ref="AF282:AL283"/>
    <mergeCell ref="AT282:AU283"/>
    <mergeCell ref="AV282:BD283"/>
    <mergeCell ref="BE282:BF283"/>
    <mergeCell ref="BG282:BP283"/>
    <mergeCell ref="A280:A281"/>
    <mergeCell ref="B280:E281"/>
    <mergeCell ref="G280:Q281"/>
    <mergeCell ref="R280:S281"/>
    <mergeCell ref="T280:T281"/>
    <mergeCell ref="U280:W281"/>
    <mergeCell ref="X280:AE281"/>
    <mergeCell ref="AF280:AL281"/>
    <mergeCell ref="AT280:AU281"/>
    <mergeCell ref="AV276:BD277"/>
    <mergeCell ref="BE276:BF277"/>
    <mergeCell ref="BG276:BP277"/>
    <mergeCell ref="A278:A279"/>
    <mergeCell ref="B278:E279"/>
    <mergeCell ref="G278:Q279"/>
    <mergeCell ref="R278:S279"/>
    <mergeCell ref="T278:T279"/>
    <mergeCell ref="U278:W279"/>
    <mergeCell ref="X278:AE279"/>
    <mergeCell ref="AF278:AL279"/>
    <mergeCell ref="AT278:AU279"/>
    <mergeCell ref="AV278:BD279"/>
    <mergeCell ref="BE278:BF279"/>
    <mergeCell ref="BG278:BP279"/>
    <mergeCell ref="A276:A277"/>
    <mergeCell ref="B276:E277"/>
    <mergeCell ref="G276:Q277"/>
    <mergeCell ref="R276:S277"/>
    <mergeCell ref="T276:T277"/>
    <mergeCell ref="U276:W277"/>
    <mergeCell ref="X276:AE277"/>
    <mergeCell ref="AF276:AL277"/>
    <mergeCell ref="AT276:AU277"/>
    <mergeCell ref="AV272:BD273"/>
    <mergeCell ref="BE272:BF273"/>
    <mergeCell ref="BG272:BP273"/>
    <mergeCell ref="A274:A275"/>
    <mergeCell ref="B274:E275"/>
    <mergeCell ref="G274:Q275"/>
    <mergeCell ref="R274:S275"/>
    <mergeCell ref="T274:T275"/>
    <mergeCell ref="U274:W275"/>
    <mergeCell ref="X274:AE275"/>
    <mergeCell ref="AF274:AL275"/>
    <mergeCell ref="AT274:AU275"/>
    <mergeCell ref="AV274:BD275"/>
    <mergeCell ref="BE274:BF275"/>
    <mergeCell ref="BG274:BP275"/>
    <mergeCell ref="A272:A273"/>
    <mergeCell ref="B272:E273"/>
    <mergeCell ref="G272:Q273"/>
    <mergeCell ref="R272:S273"/>
    <mergeCell ref="T272:T273"/>
    <mergeCell ref="U272:W273"/>
    <mergeCell ref="X272:AE273"/>
    <mergeCell ref="AF272:AL273"/>
    <mergeCell ref="AT272:AU273"/>
    <mergeCell ref="A270:A271"/>
    <mergeCell ref="B270:E271"/>
    <mergeCell ref="G270:Q271"/>
    <mergeCell ref="R270:S271"/>
    <mergeCell ref="T270:T271"/>
    <mergeCell ref="U270:W271"/>
    <mergeCell ref="X270:AE271"/>
    <mergeCell ref="AF270:AU271"/>
    <mergeCell ref="AV270:BD271"/>
    <mergeCell ref="BE270:BF271"/>
    <mergeCell ref="BG270:BP271"/>
    <mergeCell ref="U265:U266"/>
    <mergeCell ref="V265:V266"/>
    <mergeCell ref="W265:X266"/>
    <mergeCell ref="Y265:AA266"/>
    <mergeCell ref="AB265:AC266"/>
    <mergeCell ref="F266:G268"/>
    <mergeCell ref="H266:O268"/>
    <mergeCell ref="AU266:AV268"/>
    <mergeCell ref="AW266:AX268"/>
    <mergeCell ref="U262:W263"/>
    <mergeCell ref="X262:AC263"/>
    <mergeCell ref="AS262:AW262"/>
    <mergeCell ref="AX262:BP262"/>
    <mergeCell ref="AS263:AW263"/>
    <mergeCell ref="AX263:BP263"/>
    <mergeCell ref="A264:A265"/>
    <mergeCell ref="B264:B265"/>
    <mergeCell ref="C264:C265"/>
    <mergeCell ref="D264:D265"/>
    <mergeCell ref="E264:E265"/>
    <mergeCell ref="F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AS264:AW264"/>
    <mergeCell ref="AX264:BP264"/>
    <mergeCell ref="R265:R266"/>
    <mergeCell ref="S265:T266"/>
    <mergeCell ref="AY266:AZ268"/>
    <mergeCell ref="BA266:BB268"/>
    <mergeCell ref="BC266:BE267"/>
    <mergeCell ref="BF266:BP267"/>
    <mergeCell ref="A267:E268"/>
    <mergeCell ref="BF268:BP268"/>
    <mergeCell ref="AA256:AI256"/>
    <mergeCell ref="AJ256:AU256"/>
    <mergeCell ref="BH256:BI256"/>
    <mergeCell ref="BN256:BO256"/>
    <mergeCell ref="BP256:BQ256"/>
    <mergeCell ref="R259:AE260"/>
    <mergeCell ref="BF259:BG259"/>
    <mergeCell ref="BH259:BQ259"/>
    <mergeCell ref="A260:B261"/>
    <mergeCell ref="D260:F261"/>
    <mergeCell ref="G260:G261"/>
    <mergeCell ref="AX260:BE260"/>
    <mergeCell ref="AS261:AW261"/>
    <mergeCell ref="AX261:BP261"/>
    <mergeCell ref="A253:W253"/>
    <mergeCell ref="X253:AE253"/>
    <mergeCell ref="AF253:AU253"/>
    <mergeCell ref="AV253:BD253"/>
    <mergeCell ref="BE253:BF253"/>
    <mergeCell ref="BG253:BP253"/>
    <mergeCell ref="G254:I254"/>
    <mergeCell ref="J254:O254"/>
    <mergeCell ref="P254:S254"/>
    <mergeCell ref="T254:V254"/>
    <mergeCell ref="W254:AD254"/>
    <mergeCell ref="AE254:AK254"/>
    <mergeCell ref="AL254:AZ254"/>
    <mergeCell ref="BA254:BE254"/>
    <mergeCell ref="BF254:BH254"/>
    <mergeCell ref="BI254:BP254"/>
    <mergeCell ref="AV249:BD250"/>
    <mergeCell ref="BE249:BF250"/>
    <mergeCell ref="BG249:BP250"/>
    <mergeCell ref="A251:A252"/>
    <mergeCell ref="B251:E252"/>
    <mergeCell ref="G251:Q252"/>
    <mergeCell ref="R251:S252"/>
    <mergeCell ref="T251:T252"/>
    <mergeCell ref="U251:W252"/>
    <mergeCell ref="X251:AE252"/>
    <mergeCell ref="AF251:AL252"/>
    <mergeCell ref="AT251:AU252"/>
    <mergeCell ref="AV251:BD252"/>
    <mergeCell ref="BE251:BF252"/>
    <mergeCell ref="BG251:BP252"/>
    <mergeCell ref="A249:A250"/>
    <mergeCell ref="B249:E250"/>
    <mergeCell ref="G249:Q250"/>
    <mergeCell ref="R249:S250"/>
    <mergeCell ref="T249:T250"/>
    <mergeCell ref="U249:W250"/>
    <mergeCell ref="X249:AE250"/>
    <mergeCell ref="AF249:AL250"/>
    <mergeCell ref="AT249:AU250"/>
    <mergeCell ref="AV245:BD246"/>
    <mergeCell ref="BE245:BF246"/>
    <mergeCell ref="BG245:BP246"/>
    <mergeCell ref="A247:A248"/>
    <mergeCell ref="B247:E248"/>
    <mergeCell ref="G247:Q248"/>
    <mergeCell ref="R247:S248"/>
    <mergeCell ref="T247:T248"/>
    <mergeCell ref="U247:W248"/>
    <mergeCell ref="X247:AE248"/>
    <mergeCell ref="AF247:AL248"/>
    <mergeCell ref="AT247:AU248"/>
    <mergeCell ref="AV247:BD248"/>
    <mergeCell ref="BE247:BF248"/>
    <mergeCell ref="BG247:BP248"/>
    <mergeCell ref="A245:A246"/>
    <mergeCell ref="B245:E246"/>
    <mergeCell ref="G245:Q246"/>
    <mergeCell ref="R245:S246"/>
    <mergeCell ref="T245:T246"/>
    <mergeCell ref="U245:W246"/>
    <mergeCell ref="X245:AE246"/>
    <mergeCell ref="AF245:AL246"/>
    <mergeCell ref="AT245:AU246"/>
    <mergeCell ref="AV241:BD242"/>
    <mergeCell ref="BE241:BF242"/>
    <mergeCell ref="BG241:BP242"/>
    <mergeCell ref="A243:A244"/>
    <mergeCell ref="B243:E244"/>
    <mergeCell ref="G243:Q244"/>
    <mergeCell ref="R243:S244"/>
    <mergeCell ref="T243:T244"/>
    <mergeCell ref="U243:W244"/>
    <mergeCell ref="X243:AE244"/>
    <mergeCell ref="AF243:AL244"/>
    <mergeCell ref="AT243:AU244"/>
    <mergeCell ref="AV243:BD244"/>
    <mergeCell ref="BE243:BF244"/>
    <mergeCell ref="BG243:BP244"/>
    <mergeCell ref="A241:A242"/>
    <mergeCell ref="B241:E242"/>
    <mergeCell ref="G241:Q242"/>
    <mergeCell ref="R241:S242"/>
    <mergeCell ref="T241:T242"/>
    <mergeCell ref="U241:W242"/>
    <mergeCell ref="X241:AE242"/>
    <mergeCell ref="AF241:AL242"/>
    <mergeCell ref="AT241:AU242"/>
    <mergeCell ref="AV237:BD238"/>
    <mergeCell ref="BE237:BF238"/>
    <mergeCell ref="BG237:BP238"/>
    <mergeCell ref="A239:A240"/>
    <mergeCell ref="B239:E240"/>
    <mergeCell ref="G239:Q240"/>
    <mergeCell ref="R239:S240"/>
    <mergeCell ref="T239:T240"/>
    <mergeCell ref="U239:W240"/>
    <mergeCell ref="X239:AE240"/>
    <mergeCell ref="AF239:AL240"/>
    <mergeCell ref="AT239:AU240"/>
    <mergeCell ref="AV239:BD240"/>
    <mergeCell ref="BE239:BF240"/>
    <mergeCell ref="BG239:BP240"/>
    <mergeCell ref="A237:A238"/>
    <mergeCell ref="B237:E238"/>
    <mergeCell ref="G237:Q238"/>
    <mergeCell ref="R237:S238"/>
    <mergeCell ref="T237:T238"/>
    <mergeCell ref="U237:W238"/>
    <mergeCell ref="X237:AE238"/>
    <mergeCell ref="AF237:AL238"/>
    <mergeCell ref="AT237:AU238"/>
    <mergeCell ref="AV233:BD234"/>
    <mergeCell ref="BE233:BF234"/>
    <mergeCell ref="BG233:BP234"/>
    <mergeCell ref="A235:A236"/>
    <mergeCell ref="B235:E236"/>
    <mergeCell ref="G235:Q236"/>
    <mergeCell ref="R235:S236"/>
    <mergeCell ref="T235:T236"/>
    <mergeCell ref="U235:W236"/>
    <mergeCell ref="X235:AE236"/>
    <mergeCell ref="AF235:AL236"/>
    <mergeCell ref="AT235:AU236"/>
    <mergeCell ref="AV235:BD236"/>
    <mergeCell ref="BE235:BF236"/>
    <mergeCell ref="BG235:BP236"/>
    <mergeCell ref="A233:A234"/>
    <mergeCell ref="B233:E234"/>
    <mergeCell ref="G233:Q234"/>
    <mergeCell ref="R233:S234"/>
    <mergeCell ref="T233:T234"/>
    <mergeCell ref="U233:W234"/>
    <mergeCell ref="X233:AE234"/>
    <mergeCell ref="AF233:AL234"/>
    <mergeCell ref="AT233:AU234"/>
    <mergeCell ref="AV229:BD230"/>
    <mergeCell ref="BE229:BF230"/>
    <mergeCell ref="BG229:BP230"/>
    <mergeCell ref="A231:A232"/>
    <mergeCell ref="B231:E232"/>
    <mergeCell ref="G231:Q232"/>
    <mergeCell ref="R231:S232"/>
    <mergeCell ref="T231:T232"/>
    <mergeCell ref="U231:W232"/>
    <mergeCell ref="X231:AE232"/>
    <mergeCell ref="AF231:AL232"/>
    <mergeCell ref="AT231:AU232"/>
    <mergeCell ref="AV231:BD232"/>
    <mergeCell ref="BE231:BF232"/>
    <mergeCell ref="BG231:BP232"/>
    <mergeCell ref="A229:A230"/>
    <mergeCell ref="B229:E230"/>
    <mergeCell ref="G229:Q230"/>
    <mergeCell ref="R229:S230"/>
    <mergeCell ref="T229:T230"/>
    <mergeCell ref="U229:W230"/>
    <mergeCell ref="X229:AE230"/>
    <mergeCell ref="AF229:AL230"/>
    <mergeCell ref="AT229:AU230"/>
    <mergeCell ref="A227:A228"/>
    <mergeCell ref="B227:E228"/>
    <mergeCell ref="G227:Q228"/>
    <mergeCell ref="R227:S228"/>
    <mergeCell ref="T227:T228"/>
    <mergeCell ref="U227:W228"/>
    <mergeCell ref="X227:AE228"/>
    <mergeCell ref="AF227:AU228"/>
    <mergeCell ref="AV227:BD228"/>
    <mergeCell ref="BE227:BF228"/>
    <mergeCell ref="BG227:BP228"/>
    <mergeCell ref="U222:U223"/>
    <mergeCell ref="V222:V223"/>
    <mergeCell ref="W222:X223"/>
    <mergeCell ref="Y222:AA223"/>
    <mergeCell ref="AB222:AC223"/>
    <mergeCell ref="F223:G225"/>
    <mergeCell ref="H223:O225"/>
    <mergeCell ref="AU223:AV225"/>
    <mergeCell ref="AW223:AX225"/>
    <mergeCell ref="U219:W220"/>
    <mergeCell ref="X219:AC220"/>
    <mergeCell ref="AS219:AW219"/>
    <mergeCell ref="AX219:BP219"/>
    <mergeCell ref="AS220:AW220"/>
    <mergeCell ref="AX220:BP220"/>
    <mergeCell ref="A221:A222"/>
    <mergeCell ref="B221:B222"/>
    <mergeCell ref="C221:C222"/>
    <mergeCell ref="D221:D222"/>
    <mergeCell ref="E221:E222"/>
    <mergeCell ref="F221:G222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AS221:AW221"/>
    <mergeCell ref="AX221:BP221"/>
    <mergeCell ref="R222:R223"/>
    <mergeCell ref="S222:T223"/>
    <mergeCell ref="AY223:AZ225"/>
    <mergeCell ref="BA223:BB225"/>
    <mergeCell ref="BC223:BE224"/>
    <mergeCell ref="BF223:BP224"/>
    <mergeCell ref="A224:E225"/>
    <mergeCell ref="BF225:BP225"/>
    <mergeCell ref="AA213:AI213"/>
    <mergeCell ref="AJ213:AU213"/>
    <mergeCell ref="BH213:BI213"/>
    <mergeCell ref="BN213:BO213"/>
    <mergeCell ref="BP213:BQ213"/>
    <mergeCell ref="R216:AE217"/>
    <mergeCell ref="BF216:BG216"/>
    <mergeCell ref="BH216:BQ216"/>
    <mergeCell ref="A217:B218"/>
    <mergeCell ref="D217:F218"/>
    <mergeCell ref="G217:G218"/>
    <mergeCell ref="AX217:BE217"/>
    <mergeCell ref="AS218:AW218"/>
    <mergeCell ref="AX218:BP218"/>
    <mergeCell ref="A210:W210"/>
    <mergeCell ref="X210:AE210"/>
    <mergeCell ref="AF210:AU210"/>
    <mergeCell ref="AV210:BD210"/>
    <mergeCell ref="BE210:BF210"/>
    <mergeCell ref="BG210:BP210"/>
    <mergeCell ref="G211:I211"/>
    <mergeCell ref="J211:O211"/>
    <mergeCell ref="P211:S211"/>
    <mergeCell ref="T211:V211"/>
    <mergeCell ref="W211:AD211"/>
    <mergeCell ref="AE211:AK211"/>
    <mergeCell ref="AL211:AZ211"/>
    <mergeCell ref="BA211:BE211"/>
    <mergeCell ref="BF211:BH211"/>
    <mergeCell ref="BI211:BP211"/>
    <mergeCell ref="AV206:BD207"/>
    <mergeCell ref="BE206:BF207"/>
    <mergeCell ref="BG206:BP207"/>
    <mergeCell ref="A208:A209"/>
    <mergeCell ref="B208:E209"/>
    <mergeCell ref="G208:Q209"/>
    <mergeCell ref="R208:S209"/>
    <mergeCell ref="T208:T209"/>
    <mergeCell ref="U208:W209"/>
    <mergeCell ref="X208:AE209"/>
    <mergeCell ref="AF208:AL209"/>
    <mergeCell ref="AT208:AU209"/>
    <mergeCell ref="AV208:BD209"/>
    <mergeCell ref="BE208:BF209"/>
    <mergeCell ref="BG208:BP209"/>
    <mergeCell ref="A206:A207"/>
    <mergeCell ref="B206:E207"/>
    <mergeCell ref="G206:Q207"/>
    <mergeCell ref="R206:S207"/>
    <mergeCell ref="T206:T207"/>
    <mergeCell ref="U206:W207"/>
    <mergeCell ref="X206:AE207"/>
    <mergeCell ref="AF206:AL207"/>
    <mergeCell ref="AT206:AU207"/>
    <mergeCell ref="AV202:BD203"/>
    <mergeCell ref="BE202:BF203"/>
    <mergeCell ref="BG202:BP203"/>
    <mergeCell ref="A204:A205"/>
    <mergeCell ref="B204:E205"/>
    <mergeCell ref="G204:Q205"/>
    <mergeCell ref="R204:S205"/>
    <mergeCell ref="T204:T205"/>
    <mergeCell ref="U204:W205"/>
    <mergeCell ref="X204:AE205"/>
    <mergeCell ref="AF204:AL205"/>
    <mergeCell ref="AT204:AU205"/>
    <mergeCell ref="AV204:BD205"/>
    <mergeCell ref="BE204:BF205"/>
    <mergeCell ref="BG204:BP205"/>
    <mergeCell ref="A202:A203"/>
    <mergeCell ref="B202:E203"/>
    <mergeCell ref="G202:Q203"/>
    <mergeCell ref="R202:S203"/>
    <mergeCell ref="T202:T203"/>
    <mergeCell ref="U202:W203"/>
    <mergeCell ref="X202:AE203"/>
    <mergeCell ref="AF202:AL203"/>
    <mergeCell ref="AT202:AU203"/>
    <mergeCell ref="AV198:BD199"/>
    <mergeCell ref="BE198:BF199"/>
    <mergeCell ref="BG198:BP199"/>
    <mergeCell ref="A200:A201"/>
    <mergeCell ref="B200:E201"/>
    <mergeCell ref="G200:Q201"/>
    <mergeCell ref="R200:S201"/>
    <mergeCell ref="T200:T201"/>
    <mergeCell ref="U200:W201"/>
    <mergeCell ref="X200:AE201"/>
    <mergeCell ref="AF200:AL201"/>
    <mergeCell ref="AT200:AU201"/>
    <mergeCell ref="AV200:BD201"/>
    <mergeCell ref="BE200:BF201"/>
    <mergeCell ref="BG200:BP201"/>
    <mergeCell ref="A198:A199"/>
    <mergeCell ref="B198:E199"/>
    <mergeCell ref="G198:Q199"/>
    <mergeCell ref="R198:S199"/>
    <mergeCell ref="T198:T199"/>
    <mergeCell ref="U198:W199"/>
    <mergeCell ref="X198:AE199"/>
    <mergeCell ref="AF198:AL199"/>
    <mergeCell ref="AT198:AU199"/>
    <mergeCell ref="AV194:BD195"/>
    <mergeCell ref="BE194:BF195"/>
    <mergeCell ref="BG194:BP195"/>
    <mergeCell ref="A196:A197"/>
    <mergeCell ref="B196:E197"/>
    <mergeCell ref="G196:Q197"/>
    <mergeCell ref="R196:S197"/>
    <mergeCell ref="T196:T197"/>
    <mergeCell ref="U196:W197"/>
    <mergeCell ref="X196:AE197"/>
    <mergeCell ref="AF196:AL197"/>
    <mergeCell ref="AT196:AU197"/>
    <mergeCell ref="AV196:BD197"/>
    <mergeCell ref="BE196:BF197"/>
    <mergeCell ref="BG196:BP197"/>
    <mergeCell ref="A194:A195"/>
    <mergeCell ref="B194:E195"/>
    <mergeCell ref="G194:Q195"/>
    <mergeCell ref="R194:S195"/>
    <mergeCell ref="T194:T195"/>
    <mergeCell ref="U194:W195"/>
    <mergeCell ref="X194:AE195"/>
    <mergeCell ref="AF194:AL195"/>
    <mergeCell ref="AT194:AU195"/>
    <mergeCell ref="AV190:BD191"/>
    <mergeCell ref="BE190:BF191"/>
    <mergeCell ref="BG190:BP191"/>
    <mergeCell ref="A192:A193"/>
    <mergeCell ref="B192:E193"/>
    <mergeCell ref="G192:Q193"/>
    <mergeCell ref="R192:S193"/>
    <mergeCell ref="T192:T193"/>
    <mergeCell ref="U192:W193"/>
    <mergeCell ref="X192:AE193"/>
    <mergeCell ref="AF192:AL193"/>
    <mergeCell ref="AT192:AU193"/>
    <mergeCell ref="AV192:BD193"/>
    <mergeCell ref="BE192:BF193"/>
    <mergeCell ref="BG192:BP193"/>
    <mergeCell ref="A190:A191"/>
    <mergeCell ref="B190:E191"/>
    <mergeCell ref="G190:Q191"/>
    <mergeCell ref="R190:S191"/>
    <mergeCell ref="T190:T191"/>
    <mergeCell ref="U190:W191"/>
    <mergeCell ref="X190:AE191"/>
    <mergeCell ref="AF190:AL191"/>
    <mergeCell ref="AT190:AU191"/>
    <mergeCell ref="AV186:BD187"/>
    <mergeCell ref="BE186:BF187"/>
    <mergeCell ref="BG186:BP187"/>
    <mergeCell ref="A188:A189"/>
    <mergeCell ref="B188:E189"/>
    <mergeCell ref="G188:Q189"/>
    <mergeCell ref="R188:S189"/>
    <mergeCell ref="T188:T189"/>
    <mergeCell ref="U188:W189"/>
    <mergeCell ref="X188:AE189"/>
    <mergeCell ref="AF188:AL189"/>
    <mergeCell ref="AT188:AU189"/>
    <mergeCell ref="AV188:BD189"/>
    <mergeCell ref="BE188:BF189"/>
    <mergeCell ref="BG188:BP189"/>
    <mergeCell ref="A186:A187"/>
    <mergeCell ref="B186:E187"/>
    <mergeCell ref="G186:Q187"/>
    <mergeCell ref="R186:S187"/>
    <mergeCell ref="T186:T187"/>
    <mergeCell ref="U186:W187"/>
    <mergeCell ref="X186:AE187"/>
    <mergeCell ref="AF186:AL187"/>
    <mergeCell ref="AT186:AU187"/>
    <mergeCell ref="A184:A185"/>
    <mergeCell ref="B184:E185"/>
    <mergeCell ref="G184:Q185"/>
    <mergeCell ref="R184:S185"/>
    <mergeCell ref="T184:T185"/>
    <mergeCell ref="U184:W185"/>
    <mergeCell ref="X184:AE185"/>
    <mergeCell ref="AF184:AU185"/>
    <mergeCell ref="AV184:BD185"/>
    <mergeCell ref="BE184:BF185"/>
    <mergeCell ref="BG184:BP185"/>
    <mergeCell ref="U179:U180"/>
    <mergeCell ref="V179:V180"/>
    <mergeCell ref="W179:X180"/>
    <mergeCell ref="Y179:AA180"/>
    <mergeCell ref="AB179:AC180"/>
    <mergeCell ref="F180:G182"/>
    <mergeCell ref="H180:O182"/>
    <mergeCell ref="AU180:AV182"/>
    <mergeCell ref="AW180:AX182"/>
    <mergeCell ref="U176:W177"/>
    <mergeCell ref="X176:AC177"/>
    <mergeCell ref="AS176:AW176"/>
    <mergeCell ref="AX176:BP176"/>
    <mergeCell ref="AS177:AW177"/>
    <mergeCell ref="AX177:BP177"/>
    <mergeCell ref="A178:A179"/>
    <mergeCell ref="B178:B179"/>
    <mergeCell ref="C178:C179"/>
    <mergeCell ref="D178:D179"/>
    <mergeCell ref="E178:E179"/>
    <mergeCell ref="F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AS178:AW178"/>
    <mergeCell ref="AX178:BP178"/>
    <mergeCell ref="R179:R180"/>
    <mergeCell ref="S179:T180"/>
    <mergeCell ref="AY180:AZ182"/>
    <mergeCell ref="BA180:BB182"/>
    <mergeCell ref="BC180:BE181"/>
    <mergeCell ref="BF180:BP181"/>
    <mergeCell ref="A181:E182"/>
    <mergeCell ref="BF182:BP182"/>
    <mergeCell ref="AA170:AI170"/>
    <mergeCell ref="AJ170:AU170"/>
    <mergeCell ref="BH170:BI170"/>
    <mergeCell ref="BN170:BO170"/>
    <mergeCell ref="BP170:BQ170"/>
    <mergeCell ref="R173:AE174"/>
    <mergeCell ref="BF173:BG173"/>
    <mergeCell ref="BH173:BQ173"/>
    <mergeCell ref="A174:B175"/>
    <mergeCell ref="D174:F175"/>
    <mergeCell ref="G174:G175"/>
    <mergeCell ref="AX174:BE174"/>
    <mergeCell ref="AS175:AW175"/>
    <mergeCell ref="AX175:BP175"/>
    <mergeCell ref="A167:W167"/>
    <mergeCell ref="X167:AE167"/>
    <mergeCell ref="AF167:AU167"/>
    <mergeCell ref="AV167:BD167"/>
    <mergeCell ref="BE167:BF167"/>
    <mergeCell ref="BG167:BP167"/>
    <mergeCell ref="G168:I168"/>
    <mergeCell ref="J168:O168"/>
    <mergeCell ref="P168:S168"/>
    <mergeCell ref="T168:V168"/>
    <mergeCell ref="W168:AD168"/>
    <mergeCell ref="AE168:AK168"/>
    <mergeCell ref="AL168:AZ168"/>
    <mergeCell ref="BA168:BE168"/>
    <mergeCell ref="BF168:BH168"/>
    <mergeCell ref="BI168:BP168"/>
    <mergeCell ref="AV163:BD164"/>
    <mergeCell ref="BE163:BF164"/>
    <mergeCell ref="BG163:BP164"/>
    <mergeCell ref="A165:A166"/>
    <mergeCell ref="B165:E166"/>
    <mergeCell ref="G165:Q166"/>
    <mergeCell ref="R165:S166"/>
    <mergeCell ref="T165:T166"/>
    <mergeCell ref="U165:W166"/>
    <mergeCell ref="X165:AE166"/>
    <mergeCell ref="AF165:AL166"/>
    <mergeCell ref="AT165:AU166"/>
    <mergeCell ref="AV165:BD166"/>
    <mergeCell ref="BE165:BF166"/>
    <mergeCell ref="BG165:BP166"/>
    <mergeCell ref="A163:A164"/>
    <mergeCell ref="B163:E164"/>
    <mergeCell ref="G163:Q164"/>
    <mergeCell ref="R163:S164"/>
    <mergeCell ref="T163:T164"/>
    <mergeCell ref="U163:W164"/>
    <mergeCell ref="X163:AE164"/>
    <mergeCell ref="AF163:AL164"/>
    <mergeCell ref="AT163:AU164"/>
    <mergeCell ref="AV159:BD160"/>
    <mergeCell ref="BE159:BF160"/>
    <mergeCell ref="BG159:BP160"/>
    <mergeCell ref="A161:A162"/>
    <mergeCell ref="B161:E162"/>
    <mergeCell ref="G161:Q162"/>
    <mergeCell ref="R161:S162"/>
    <mergeCell ref="T161:T162"/>
    <mergeCell ref="U161:W162"/>
    <mergeCell ref="X161:AE162"/>
    <mergeCell ref="AF161:AL162"/>
    <mergeCell ref="AT161:AU162"/>
    <mergeCell ref="AV161:BD162"/>
    <mergeCell ref="BE161:BF162"/>
    <mergeCell ref="BG161:BP162"/>
    <mergeCell ref="A159:A160"/>
    <mergeCell ref="B159:E160"/>
    <mergeCell ref="G159:Q160"/>
    <mergeCell ref="R159:S160"/>
    <mergeCell ref="T159:T160"/>
    <mergeCell ref="U159:W160"/>
    <mergeCell ref="X159:AE160"/>
    <mergeCell ref="AF159:AL160"/>
    <mergeCell ref="AT159:AU160"/>
    <mergeCell ref="AV155:BD156"/>
    <mergeCell ref="BE155:BF156"/>
    <mergeCell ref="BG155:BP156"/>
    <mergeCell ref="A157:A158"/>
    <mergeCell ref="B157:E158"/>
    <mergeCell ref="G157:Q158"/>
    <mergeCell ref="R157:S158"/>
    <mergeCell ref="T157:T158"/>
    <mergeCell ref="U157:W158"/>
    <mergeCell ref="X157:AE158"/>
    <mergeCell ref="AF157:AL158"/>
    <mergeCell ref="AT157:AU158"/>
    <mergeCell ref="AV157:BD158"/>
    <mergeCell ref="BE157:BF158"/>
    <mergeCell ref="BG157:BP158"/>
    <mergeCell ref="A155:A156"/>
    <mergeCell ref="B155:E156"/>
    <mergeCell ref="G155:Q156"/>
    <mergeCell ref="R155:S156"/>
    <mergeCell ref="T155:T156"/>
    <mergeCell ref="U155:W156"/>
    <mergeCell ref="X155:AE156"/>
    <mergeCell ref="AF155:AL156"/>
    <mergeCell ref="AT155:AU156"/>
    <mergeCell ref="AV151:BD152"/>
    <mergeCell ref="BE151:BF152"/>
    <mergeCell ref="BG151:BP152"/>
    <mergeCell ref="A153:A154"/>
    <mergeCell ref="B153:E154"/>
    <mergeCell ref="G153:Q154"/>
    <mergeCell ref="R153:S154"/>
    <mergeCell ref="T153:T154"/>
    <mergeCell ref="U153:W154"/>
    <mergeCell ref="X153:AE154"/>
    <mergeCell ref="AF153:AL154"/>
    <mergeCell ref="AT153:AU154"/>
    <mergeCell ref="AV153:BD154"/>
    <mergeCell ref="BE153:BF154"/>
    <mergeCell ref="BG153:BP154"/>
    <mergeCell ref="A151:A152"/>
    <mergeCell ref="B151:E152"/>
    <mergeCell ref="G151:Q152"/>
    <mergeCell ref="R151:S152"/>
    <mergeCell ref="T151:T152"/>
    <mergeCell ref="U151:W152"/>
    <mergeCell ref="X151:AE152"/>
    <mergeCell ref="AF151:AL152"/>
    <mergeCell ref="AT151:AU152"/>
    <mergeCell ref="AV147:BD148"/>
    <mergeCell ref="BE147:BF148"/>
    <mergeCell ref="BG147:BP148"/>
    <mergeCell ref="A149:A150"/>
    <mergeCell ref="B149:E150"/>
    <mergeCell ref="G149:Q150"/>
    <mergeCell ref="R149:S150"/>
    <mergeCell ref="T149:T150"/>
    <mergeCell ref="U149:W150"/>
    <mergeCell ref="X149:AE150"/>
    <mergeCell ref="AF149:AL150"/>
    <mergeCell ref="AT149:AU150"/>
    <mergeCell ref="AV149:BD150"/>
    <mergeCell ref="BE149:BF150"/>
    <mergeCell ref="BG149:BP150"/>
    <mergeCell ref="A147:A148"/>
    <mergeCell ref="B147:E148"/>
    <mergeCell ref="G147:Q148"/>
    <mergeCell ref="R147:S148"/>
    <mergeCell ref="T147:T148"/>
    <mergeCell ref="U147:W148"/>
    <mergeCell ref="X147:AE148"/>
    <mergeCell ref="AF147:AL148"/>
    <mergeCell ref="AT147:AU148"/>
    <mergeCell ref="AV143:BD144"/>
    <mergeCell ref="BE143:BF144"/>
    <mergeCell ref="BG143:BP144"/>
    <mergeCell ref="A145:A146"/>
    <mergeCell ref="B145:E146"/>
    <mergeCell ref="G145:Q146"/>
    <mergeCell ref="R145:S146"/>
    <mergeCell ref="T145:T146"/>
    <mergeCell ref="U145:W146"/>
    <mergeCell ref="X145:AE146"/>
    <mergeCell ref="AF145:AL146"/>
    <mergeCell ref="AT145:AU146"/>
    <mergeCell ref="AV145:BD146"/>
    <mergeCell ref="BE145:BF146"/>
    <mergeCell ref="BG145:BP146"/>
    <mergeCell ref="A143:A144"/>
    <mergeCell ref="B143:E144"/>
    <mergeCell ref="G143:Q144"/>
    <mergeCell ref="R143:S144"/>
    <mergeCell ref="T143:T144"/>
    <mergeCell ref="U143:W144"/>
    <mergeCell ref="X143:AE144"/>
    <mergeCell ref="AF143:AL144"/>
    <mergeCell ref="AT143:AU144"/>
    <mergeCell ref="A141:A142"/>
    <mergeCell ref="B141:E142"/>
    <mergeCell ref="G141:Q142"/>
    <mergeCell ref="R141:S142"/>
    <mergeCell ref="T141:T142"/>
    <mergeCell ref="U141:W142"/>
    <mergeCell ref="X141:AE142"/>
    <mergeCell ref="AF141:AU142"/>
    <mergeCell ref="AV141:BD142"/>
    <mergeCell ref="BE141:BF142"/>
    <mergeCell ref="BG141:BP142"/>
    <mergeCell ref="U136:U137"/>
    <mergeCell ref="V136:V137"/>
    <mergeCell ref="W136:X137"/>
    <mergeCell ref="Y136:AA137"/>
    <mergeCell ref="AB136:AC137"/>
    <mergeCell ref="F137:G139"/>
    <mergeCell ref="H137:O139"/>
    <mergeCell ref="AU137:AV139"/>
    <mergeCell ref="AW137:AX139"/>
    <mergeCell ref="U133:W134"/>
    <mergeCell ref="X133:AC134"/>
    <mergeCell ref="AS133:AW133"/>
    <mergeCell ref="AX133:BP133"/>
    <mergeCell ref="AS134:AW134"/>
    <mergeCell ref="AX134:BP134"/>
    <mergeCell ref="A135:A136"/>
    <mergeCell ref="B135:B136"/>
    <mergeCell ref="C135:C136"/>
    <mergeCell ref="D135:D136"/>
    <mergeCell ref="E135:E136"/>
    <mergeCell ref="F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AS135:AW135"/>
    <mergeCell ref="AX135:BP135"/>
    <mergeCell ref="R136:R137"/>
    <mergeCell ref="S136:T137"/>
    <mergeCell ref="AY137:AZ139"/>
    <mergeCell ref="BA137:BB139"/>
    <mergeCell ref="BC137:BE138"/>
    <mergeCell ref="BF137:BP138"/>
    <mergeCell ref="A138:E139"/>
    <mergeCell ref="BF139:BP139"/>
    <mergeCell ref="AA127:AI127"/>
    <mergeCell ref="AJ127:AU127"/>
    <mergeCell ref="BH127:BI127"/>
    <mergeCell ref="BN127:BO127"/>
    <mergeCell ref="BP127:BQ127"/>
    <mergeCell ref="R130:AE131"/>
    <mergeCell ref="BF130:BG130"/>
    <mergeCell ref="BH130:BQ130"/>
    <mergeCell ref="A131:B132"/>
    <mergeCell ref="D131:F132"/>
    <mergeCell ref="G131:G132"/>
    <mergeCell ref="AX131:BE131"/>
    <mergeCell ref="AS132:AW132"/>
    <mergeCell ref="AX132:BP132"/>
    <mergeCell ref="A124:W124"/>
    <mergeCell ref="X124:AE124"/>
    <mergeCell ref="AF124:AU124"/>
    <mergeCell ref="AV124:BD124"/>
    <mergeCell ref="BE124:BF124"/>
    <mergeCell ref="BG124:BP124"/>
    <mergeCell ref="G125:I125"/>
    <mergeCell ref="J125:O125"/>
    <mergeCell ref="P125:S125"/>
    <mergeCell ref="T125:V125"/>
    <mergeCell ref="W125:AD125"/>
    <mergeCell ref="AE125:AK125"/>
    <mergeCell ref="AL125:AZ125"/>
    <mergeCell ref="BA125:BE125"/>
    <mergeCell ref="BF125:BH125"/>
    <mergeCell ref="BI125:BP125"/>
    <mergeCell ref="AV120:BD121"/>
    <mergeCell ref="BE120:BF121"/>
    <mergeCell ref="BG120:BP121"/>
    <mergeCell ref="A122:A123"/>
    <mergeCell ref="B122:E123"/>
    <mergeCell ref="G122:Q123"/>
    <mergeCell ref="R122:S123"/>
    <mergeCell ref="T122:T123"/>
    <mergeCell ref="U122:W123"/>
    <mergeCell ref="X122:AE123"/>
    <mergeCell ref="AF122:AL123"/>
    <mergeCell ref="AT122:AU123"/>
    <mergeCell ref="AV122:BD123"/>
    <mergeCell ref="BE122:BF123"/>
    <mergeCell ref="BG122:BP123"/>
    <mergeCell ref="A120:A121"/>
    <mergeCell ref="B120:E121"/>
    <mergeCell ref="G120:Q121"/>
    <mergeCell ref="R120:S121"/>
    <mergeCell ref="T120:T121"/>
    <mergeCell ref="U120:W121"/>
    <mergeCell ref="X120:AE121"/>
    <mergeCell ref="AF120:AL121"/>
    <mergeCell ref="AT120:AU121"/>
    <mergeCell ref="AV116:BD117"/>
    <mergeCell ref="BE116:BF117"/>
    <mergeCell ref="BG116:BP117"/>
    <mergeCell ref="A118:A119"/>
    <mergeCell ref="B118:E119"/>
    <mergeCell ref="G118:Q119"/>
    <mergeCell ref="R118:S119"/>
    <mergeCell ref="T118:T119"/>
    <mergeCell ref="U118:W119"/>
    <mergeCell ref="X118:AE119"/>
    <mergeCell ref="AF118:AL119"/>
    <mergeCell ref="AT118:AU119"/>
    <mergeCell ref="AV118:BD119"/>
    <mergeCell ref="BE118:BF119"/>
    <mergeCell ref="BG118:BP119"/>
    <mergeCell ref="A116:A117"/>
    <mergeCell ref="B116:E117"/>
    <mergeCell ref="G116:Q117"/>
    <mergeCell ref="R116:S117"/>
    <mergeCell ref="T116:T117"/>
    <mergeCell ref="U116:W117"/>
    <mergeCell ref="X116:AE117"/>
    <mergeCell ref="AF116:AL117"/>
    <mergeCell ref="AT116:AU117"/>
    <mergeCell ref="AV112:BD113"/>
    <mergeCell ref="BE112:BF113"/>
    <mergeCell ref="BG112:BP113"/>
    <mergeCell ref="A114:A115"/>
    <mergeCell ref="B114:E115"/>
    <mergeCell ref="G114:Q115"/>
    <mergeCell ref="R114:S115"/>
    <mergeCell ref="T114:T115"/>
    <mergeCell ref="U114:W115"/>
    <mergeCell ref="X114:AE115"/>
    <mergeCell ref="AF114:AL115"/>
    <mergeCell ref="AT114:AU115"/>
    <mergeCell ref="AV114:BD115"/>
    <mergeCell ref="BE114:BF115"/>
    <mergeCell ref="BG114:BP115"/>
    <mergeCell ref="A112:A113"/>
    <mergeCell ref="B112:E113"/>
    <mergeCell ref="G112:Q113"/>
    <mergeCell ref="R112:S113"/>
    <mergeCell ref="T112:T113"/>
    <mergeCell ref="U112:W113"/>
    <mergeCell ref="X112:AE113"/>
    <mergeCell ref="AF112:AL113"/>
    <mergeCell ref="AT112:AU113"/>
    <mergeCell ref="AV108:BD109"/>
    <mergeCell ref="BE108:BF109"/>
    <mergeCell ref="BG108:BP109"/>
    <mergeCell ref="A110:A111"/>
    <mergeCell ref="B110:E111"/>
    <mergeCell ref="G110:Q111"/>
    <mergeCell ref="R110:S111"/>
    <mergeCell ref="T110:T111"/>
    <mergeCell ref="U110:W111"/>
    <mergeCell ref="X110:AE111"/>
    <mergeCell ref="AF110:AL111"/>
    <mergeCell ref="AT110:AU111"/>
    <mergeCell ref="AV110:BD111"/>
    <mergeCell ref="BE110:BF111"/>
    <mergeCell ref="BG110:BP111"/>
    <mergeCell ref="A108:A109"/>
    <mergeCell ref="B108:E109"/>
    <mergeCell ref="G108:Q109"/>
    <mergeCell ref="R108:S109"/>
    <mergeCell ref="T108:T109"/>
    <mergeCell ref="U108:W109"/>
    <mergeCell ref="X108:AE109"/>
    <mergeCell ref="AF108:AL109"/>
    <mergeCell ref="AT108:AU109"/>
    <mergeCell ref="AV104:BD105"/>
    <mergeCell ref="BE104:BF105"/>
    <mergeCell ref="BG104:BP105"/>
    <mergeCell ref="A106:A107"/>
    <mergeCell ref="B106:E107"/>
    <mergeCell ref="G106:Q107"/>
    <mergeCell ref="R106:S107"/>
    <mergeCell ref="T106:T107"/>
    <mergeCell ref="U106:W107"/>
    <mergeCell ref="X106:AE107"/>
    <mergeCell ref="AF106:AL107"/>
    <mergeCell ref="AT106:AU107"/>
    <mergeCell ref="AV106:BD107"/>
    <mergeCell ref="BE106:BF107"/>
    <mergeCell ref="BG106:BP107"/>
    <mergeCell ref="A104:A105"/>
    <mergeCell ref="B104:E105"/>
    <mergeCell ref="G104:Q105"/>
    <mergeCell ref="R104:S105"/>
    <mergeCell ref="T104:T105"/>
    <mergeCell ref="U104:W105"/>
    <mergeCell ref="X104:AE105"/>
    <mergeCell ref="AF104:AL105"/>
    <mergeCell ref="AT104:AU105"/>
    <mergeCell ref="AV100:BD101"/>
    <mergeCell ref="BE100:BF101"/>
    <mergeCell ref="BG100:BP101"/>
    <mergeCell ref="A102:A103"/>
    <mergeCell ref="B102:E103"/>
    <mergeCell ref="G102:Q103"/>
    <mergeCell ref="R102:S103"/>
    <mergeCell ref="T102:T103"/>
    <mergeCell ref="U102:W103"/>
    <mergeCell ref="X102:AE103"/>
    <mergeCell ref="AF102:AL103"/>
    <mergeCell ref="AT102:AU103"/>
    <mergeCell ref="AV102:BD103"/>
    <mergeCell ref="BE102:BF103"/>
    <mergeCell ref="BG102:BP103"/>
    <mergeCell ref="A100:A101"/>
    <mergeCell ref="B100:E101"/>
    <mergeCell ref="G100:Q101"/>
    <mergeCell ref="R100:S101"/>
    <mergeCell ref="T100:T101"/>
    <mergeCell ref="U100:W101"/>
    <mergeCell ref="X100:AE101"/>
    <mergeCell ref="AF100:AL101"/>
    <mergeCell ref="AT100:AU101"/>
    <mergeCell ref="A98:A99"/>
    <mergeCell ref="B98:E99"/>
    <mergeCell ref="G98:Q99"/>
    <mergeCell ref="R98:S99"/>
    <mergeCell ref="T98:T99"/>
    <mergeCell ref="U98:W99"/>
    <mergeCell ref="X98:AE99"/>
    <mergeCell ref="AF98:AU99"/>
    <mergeCell ref="AV98:BD99"/>
    <mergeCell ref="BE98:BF99"/>
    <mergeCell ref="BG98:BP99"/>
    <mergeCell ref="U93:U94"/>
    <mergeCell ref="V93:V94"/>
    <mergeCell ref="W93:X94"/>
    <mergeCell ref="Y93:AA94"/>
    <mergeCell ref="AB93:AC94"/>
    <mergeCell ref="F94:G96"/>
    <mergeCell ref="H94:O96"/>
    <mergeCell ref="AU94:AV96"/>
    <mergeCell ref="AW94:AX96"/>
    <mergeCell ref="U90:W91"/>
    <mergeCell ref="X90:AC91"/>
    <mergeCell ref="AS90:AW90"/>
    <mergeCell ref="AX90:BP90"/>
    <mergeCell ref="AS91:AW91"/>
    <mergeCell ref="AX91:BP91"/>
    <mergeCell ref="A92:A93"/>
    <mergeCell ref="B92:B93"/>
    <mergeCell ref="C92:C93"/>
    <mergeCell ref="D92:D93"/>
    <mergeCell ref="E92:E93"/>
    <mergeCell ref="F92:G93"/>
    <mergeCell ref="H92:H93"/>
    <mergeCell ref="I92:I93"/>
    <mergeCell ref="J92:J93"/>
    <mergeCell ref="K92:K93"/>
    <mergeCell ref="L92:L93"/>
    <mergeCell ref="M92:M93"/>
    <mergeCell ref="N92:N93"/>
    <mergeCell ref="O92:O93"/>
    <mergeCell ref="AS92:AW92"/>
    <mergeCell ref="AX92:BP92"/>
    <mergeCell ref="R93:R94"/>
    <mergeCell ref="S93:T94"/>
    <mergeCell ref="AY94:AZ96"/>
    <mergeCell ref="BA94:BB96"/>
    <mergeCell ref="BC94:BE95"/>
    <mergeCell ref="BF94:BP95"/>
    <mergeCell ref="A95:E96"/>
    <mergeCell ref="BF96:BP96"/>
    <mergeCell ref="R87:AE88"/>
    <mergeCell ref="BF87:BG87"/>
    <mergeCell ref="BH87:BQ87"/>
    <mergeCell ref="A88:B89"/>
    <mergeCell ref="D88:F89"/>
    <mergeCell ref="G88:G89"/>
    <mergeCell ref="AX88:BE88"/>
    <mergeCell ref="AS89:AW89"/>
    <mergeCell ref="AX89:BP89"/>
    <mergeCell ref="AA84:AI84"/>
    <mergeCell ref="AJ84:AU84"/>
    <mergeCell ref="BH84:BI84"/>
    <mergeCell ref="BN84:BO84"/>
    <mergeCell ref="BP84:BQ84"/>
    <mergeCell ref="B6:B7"/>
    <mergeCell ref="C6:C7"/>
    <mergeCell ref="D6:D7"/>
    <mergeCell ref="B49:B50"/>
    <mergeCell ref="C49:C50"/>
    <mergeCell ref="D49:D50"/>
    <mergeCell ref="A81:W81"/>
    <mergeCell ref="X81:AE81"/>
    <mergeCell ref="AF81:AU81"/>
    <mergeCell ref="AV81:BD81"/>
    <mergeCell ref="BE81:BF81"/>
    <mergeCell ref="BG81:BP81"/>
    <mergeCell ref="G82:I82"/>
    <mergeCell ref="J82:O82"/>
    <mergeCell ref="P82:S82"/>
    <mergeCell ref="T82:V82"/>
    <mergeCell ref="W82:AD82"/>
    <mergeCell ref="AE82:AK82"/>
    <mergeCell ref="AL82:AZ82"/>
    <mergeCell ref="BA82:BE82"/>
    <mergeCell ref="BF82:BH82"/>
    <mergeCell ref="BI82:BP82"/>
    <mergeCell ref="AV77:BD78"/>
    <mergeCell ref="BE77:BF78"/>
    <mergeCell ref="BG77:BP78"/>
    <mergeCell ref="A79:A80"/>
    <mergeCell ref="B79:E80"/>
    <mergeCell ref="G79:Q80"/>
    <mergeCell ref="R79:S80"/>
    <mergeCell ref="T79:T80"/>
    <mergeCell ref="U79:W80"/>
    <mergeCell ref="X79:AE80"/>
    <mergeCell ref="AF79:AL80"/>
    <mergeCell ref="AT79:AU80"/>
    <mergeCell ref="AV79:BD80"/>
    <mergeCell ref="BE79:BF80"/>
    <mergeCell ref="BG79:BP80"/>
    <mergeCell ref="A77:A78"/>
    <mergeCell ref="B77:E78"/>
    <mergeCell ref="G77:Q78"/>
    <mergeCell ref="R77:S78"/>
    <mergeCell ref="T77:T78"/>
    <mergeCell ref="U77:W78"/>
    <mergeCell ref="X77:AE78"/>
    <mergeCell ref="AF77:AL78"/>
    <mergeCell ref="AT77:AU78"/>
    <mergeCell ref="AV73:BD74"/>
    <mergeCell ref="BE73:BF74"/>
    <mergeCell ref="BG73:BP74"/>
    <mergeCell ref="A75:A76"/>
    <mergeCell ref="B75:E76"/>
    <mergeCell ref="G75:Q76"/>
    <mergeCell ref="R75:S76"/>
    <mergeCell ref="T75:T76"/>
    <mergeCell ref="U75:W76"/>
    <mergeCell ref="X75:AE76"/>
    <mergeCell ref="AF75:AL76"/>
    <mergeCell ref="AT75:AU76"/>
    <mergeCell ref="AV75:BD76"/>
    <mergeCell ref="BE75:BF76"/>
    <mergeCell ref="BG75:BP76"/>
    <mergeCell ref="A73:A74"/>
    <mergeCell ref="B73:E74"/>
    <mergeCell ref="G73:Q74"/>
    <mergeCell ref="R73:S74"/>
    <mergeCell ref="T73:T74"/>
    <mergeCell ref="U73:W74"/>
    <mergeCell ref="X73:AE74"/>
    <mergeCell ref="AF73:AL74"/>
    <mergeCell ref="AT73:AU74"/>
    <mergeCell ref="AV69:BD70"/>
    <mergeCell ref="BE69:BF70"/>
    <mergeCell ref="BG69:BP70"/>
    <mergeCell ref="A71:A72"/>
    <mergeCell ref="B71:E72"/>
    <mergeCell ref="G71:Q72"/>
    <mergeCell ref="R71:S72"/>
    <mergeCell ref="T71:T72"/>
    <mergeCell ref="U71:W72"/>
    <mergeCell ref="X71:AE72"/>
    <mergeCell ref="AF71:AL72"/>
    <mergeCell ref="AT71:AU72"/>
    <mergeCell ref="AV71:BD72"/>
    <mergeCell ref="BE71:BF72"/>
    <mergeCell ref="BG71:BP72"/>
    <mergeCell ref="A69:A70"/>
    <mergeCell ref="B69:E70"/>
    <mergeCell ref="G69:Q70"/>
    <mergeCell ref="R69:S70"/>
    <mergeCell ref="T69:T70"/>
    <mergeCell ref="U69:W70"/>
    <mergeCell ref="X69:AE70"/>
    <mergeCell ref="AF69:AL70"/>
    <mergeCell ref="AT69:AU70"/>
    <mergeCell ref="AV65:BD66"/>
    <mergeCell ref="BE65:BF66"/>
    <mergeCell ref="BG65:BP66"/>
    <mergeCell ref="A67:A68"/>
    <mergeCell ref="B67:E68"/>
    <mergeCell ref="G67:Q68"/>
    <mergeCell ref="R67:S68"/>
    <mergeCell ref="T67:T68"/>
    <mergeCell ref="U67:W68"/>
    <mergeCell ref="X67:AE68"/>
    <mergeCell ref="AF67:AL68"/>
    <mergeCell ref="AT67:AU68"/>
    <mergeCell ref="AV67:BD68"/>
    <mergeCell ref="BE67:BF68"/>
    <mergeCell ref="BG67:BP68"/>
    <mergeCell ref="A65:A66"/>
    <mergeCell ref="B65:E66"/>
    <mergeCell ref="G65:Q66"/>
    <mergeCell ref="R65:S66"/>
    <mergeCell ref="T65:T66"/>
    <mergeCell ref="U65:W66"/>
    <mergeCell ref="X65:AE66"/>
    <mergeCell ref="AF65:AL66"/>
    <mergeCell ref="AT65:AU66"/>
    <mergeCell ref="AV61:BD62"/>
    <mergeCell ref="BE61:BF62"/>
    <mergeCell ref="BG61:BP62"/>
    <mergeCell ref="A63:A64"/>
    <mergeCell ref="B63:E64"/>
    <mergeCell ref="G63:Q64"/>
    <mergeCell ref="R63:S64"/>
    <mergeCell ref="T63:T64"/>
    <mergeCell ref="U63:W64"/>
    <mergeCell ref="X63:AE64"/>
    <mergeCell ref="AF63:AL64"/>
    <mergeCell ref="AT63:AU64"/>
    <mergeCell ref="AV63:BD64"/>
    <mergeCell ref="BE63:BF64"/>
    <mergeCell ref="BG63:BP64"/>
    <mergeCell ref="A61:A62"/>
    <mergeCell ref="B61:E62"/>
    <mergeCell ref="G61:Q62"/>
    <mergeCell ref="R61:S62"/>
    <mergeCell ref="T61:T62"/>
    <mergeCell ref="U61:W62"/>
    <mergeCell ref="X61:AE62"/>
    <mergeCell ref="AF61:AL62"/>
    <mergeCell ref="AT61:AU62"/>
    <mergeCell ref="AV57:BD58"/>
    <mergeCell ref="BE57:BF58"/>
    <mergeCell ref="BG57:BP58"/>
    <mergeCell ref="A59:A60"/>
    <mergeCell ref="B59:E60"/>
    <mergeCell ref="G59:Q60"/>
    <mergeCell ref="R59:S60"/>
    <mergeCell ref="T59:T60"/>
    <mergeCell ref="U59:W60"/>
    <mergeCell ref="X59:AE60"/>
    <mergeCell ref="AF59:AL60"/>
    <mergeCell ref="AT59:AU60"/>
    <mergeCell ref="AV59:BD60"/>
    <mergeCell ref="BE59:BF60"/>
    <mergeCell ref="BG59:BP60"/>
    <mergeCell ref="A57:A58"/>
    <mergeCell ref="B57:E58"/>
    <mergeCell ref="G57:Q58"/>
    <mergeCell ref="R57:S58"/>
    <mergeCell ref="T57:T58"/>
    <mergeCell ref="U57:W58"/>
    <mergeCell ref="X57:AE58"/>
    <mergeCell ref="AF57:AL58"/>
    <mergeCell ref="AT57:AU58"/>
    <mergeCell ref="A55:A56"/>
    <mergeCell ref="B55:E56"/>
    <mergeCell ref="G55:Q56"/>
    <mergeCell ref="R55:S56"/>
    <mergeCell ref="T55:T56"/>
    <mergeCell ref="U55:W56"/>
    <mergeCell ref="X55:AE56"/>
    <mergeCell ref="AF55:AU56"/>
    <mergeCell ref="AV55:BD56"/>
    <mergeCell ref="BE55:BF56"/>
    <mergeCell ref="BG55:BP56"/>
    <mergeCell ref="W50:X51"/>
    <mergeCell ref="Y50:AA51"/>
    <mergeCell ref="AB50:AC51"/>
    <mergeCell ref="F51:G53"/>
    <mergeCell ref="H51:O53"/>
    <mergeCell ref="AU51:AV53"/>
    <mergeCell ref="AW51:AX53"/>
    <mergeCell ref="AY51:AZ53"/>
    <mergeCell ref="BA51:BB53"/>
    <mergeCell ref="U47:W48"/>
    <mergeCell ref="X47:AC48"/>
    <mergeCell ref="AS47:AW47"/>
    <mergeCell ref="AX47:BP47"/>
    <mergeCell ref="AS48:AW48"/>
    <mergeCell ref="AX48:BP48"/>
    <mergeCell ref="A49:A50"/>
    <mergeCell ref="E49:E50"/>
    <mergeCell ref="F49:G50"/>
    <mergeCell ref="H49:H50"/>
    <mergeCell ref="I49:I50"/>
    <mergeCell ref="J49:J50"/>
    <mergeCell ref="K49:K50"/>
    <mergeCell ref="L49:L50"/>
    <mergeCell ref="M49:M50"/>
    <mergeCell ref="N49:N50"/>
    <mergeCell ref="O49:O50"/>
    <mergeCell ref="AS49:AW49"/>
    <mergeCell ref="AX49:BP49"/>
    <mergeCell ref="R50:R51"/>
    <mergeCell ref="S50:T51"/>
    <mergeCell ref="U50:U51"/>
    <mergeCell ref="V50:V51"/>
    <mergeCell ref="BC51:BE52"/>
    <mergeCell ref="BF51:BP52"/>
    <mergeCell ref="A52:E53"/>
    <mergeCell ref="BF53:BP53"/>
    <mergeCell ref="R44:AE45"/>
    <mergeCell ref="BF44:BG44"/>
    <mergeCell ref="BH44:BQ44"/>
    <mergeCell ref="A45:B46"/>
    <mergeCell ref="D45:F46"/>
    <mergeCell ref="G45:G46"/>
    <mergeCell ref="AX45:BE45"/>
    <mergeCell ref="AS46:AW46"/>
    <mergeCell ref="AX46:BP46"/>
    <mergeCell ref="AJ41:AU41"/>
    <mergeCell ref="AA41:AI41"/>
    <mergeCell ref="AF14:AL15"/>
    <mergeCell ref="AF16:AL17"/>
    <mergeCell ref="AF18:AL19"/>
    <mergeCell ref="AF20:AL21"/>
    <mergeCell ref="AF22:AL23"/>
    <mergeCell ref="AF24:AL25"/>
    <mergeCell ref="AF26:AL27"/>
    <mergeCell ref="AF28:AL29"/>
    <mergeCell ref="AF30:AL31"/>
    <mergeCell ref="AF32:AL33"/>
    <mergeCell ref="AF34:AL35"/>
    <mergeCell ref="AF36:AL37"/>
    <mergeCell ref="P39:S39"/>
    <mergeCell ref="J39:O39"/>
    <mergeCell ref="G39:I39"/>
    <mergeCell ref="BE38:BF38"/>
    <mergeCell ref="BG38:BP38"/>
    <mergeCell ref="A36:A37"/>
    <mergeCell ref="B36:E37"/>
    <mergeCell ref="G36:Q37"/>
    <mergeCell ref="R36:S37"/>
    <mergeCell ref="AF38:AU38"/>
    <mergeCell ref="AL39:AZ39"/>
    <mergeCell ref="AE39:AK39"/>
    <mergeCell ref="AV38:BD38"/>
    <mergeCell ref="BI39:BP39"/>
    <mergeCell ref="BF39:BH39"/>
    <mergeCell ref="BA39:BE39"/>
    <mergeCell ref="W39:AD39"/>
    <mergeCell ref="T39:V39"/>
    <mergeCell ref="BE34:BF35"/>
    <mergeCell ref="BG34:BP35"/>
    <mergeCell ref="U22:W23"/>
    <mergeCell ref="X22:AE23"/>
    <mergeCell ref="AT22:AU23"/>
    <mergeCell ref="AV22:BD23"/>
    <mergeCell ref="BE36:BF37"/>
    <mergeCell ref="BG36:BP37"/>
    <mergeCell ref="BE30:BF31"/>
    <mergeCell ref="T36:T37"/>
    <mergeCell ref="U36:W37"/>
    <mergeCell ref="X36:AE37"/>
    <mergeCell ref="AT36:AU37"/>
    <mergeCell ref="AV36:BD37"/>
    <mergeCell ref="BG28:BP29"/>
    <mergeCell ref="BE22:BF23"/>
    <mergeCell ref="BG22:BP23"/>
    <mergeCell ref="BE26:BF27"/>
    <mergeCell ref="BG26:BP27"/>
    <mergeCell ref="A34:A35"/>
    <mergeCell ref="B34:E35"/>
    <mergeCell ref="G34:Q35"/>
    <mergeCell ref="R34:S35"/>
    <mergeCell ref="T34:T35"/>
    <mergeCell ref="U34:W35"/>
    <mergeCell ref="X34:AE35"/>
    <mergeCell ref="AT34:AU35"/>
    <mergeCell ref="AV34:BD35"/>
    <mergeCell ref="BG30:BP31"/>
    <mergeCell ref="A32:A33"/>
    <mergeCell ref="B32:E33"/>
    <mergeCell ref="G32:Q33"/>
    <mergeCell ref="R32:S33"/>
    <mergeCell ref="T32:T33"/>
    <mergeCell ref="U32:W33"/>
    <mergeCell ref="X32:AE33"/>
    <mergeCell ref="AT32:AU33"/>
    <mergeCell ref="AV32:BD33"/>
    <mergeCell ref="BE32:BF33"/>
    <mergeCell ref="BG32:BP33"/>
    <mergeCell ref="A30:A31"/>
    <mergeCell ref="B30:E31"/>
    <mergeCell ref="G30:Q31"/>
    <mergeCell ref="R30:S31"/>
    <mergeCell ref="T30:T31"/>
    <mergeCell ref="U30:W31"/>
    <mergeCell ref="X30:AE31"/>
    <mergeCell ref="AT30:AU31"/>
    <mergeCell ref="AV30:BD31"/>
    <mergeCell ref="G28:Q29"/>
    <mergeCell ref="R28:S29"/>
    <mergeCell ref="T28:T29"/>
    <mergeCell ref="U28:W29"/>
    <mergeCell ref="X28:AE29"/>
    <mergeCell ref="AT28:AU29"/>
    <mergeCell ref="AV28:BD29"/>
    <mergeCell ref="A26:A27"/>
    <mergeCell ref="B26:E27"/>
    <mergeCell ref="G26:Q27"/>
    <mergeCell ref="R26:S27"/>
    <mergeCell ref="T26:T27"/>
    <mergeCell ref="U26:W27"/>
    <mergeCell ref="X26:AE27"/>
    <mergeCell ref="AT26:AU27"/>
    <mergeCell ref="AV26:BD27"/>
    <mergeCell ref="BE28:BF29"/>
    <mergeCell ref="A28:A29"/>
    <mergeCell ref="B28:E29"/>
    <mergeCell ref="BG20:BP21"/>
    <mergeCell ref="AV18:BD19"/>
    <mergeCell ref="A18:A19"/>
    <mergeCell ref="B18:E19"/>
    <mergeCell ref="G18:Q19"/>
    <mergeCell ref="R18:S19"/>
    <mergeCell ref="T18:T19"/>
    <mergeCell ref="U18:W19"/>
    <mergeCell ref="X18:AE19"/>
    <mergeCell ref="AT18:AU19"/>
    <mergeCell ref="A24:A25"/>
    <mergeCell ref="B24:E25"/>
    <mergeCell ref="G24:Q25"/>
    <mergeCell ref="R24:S25"/>
    <mergeCell ref="T24:T25"/>
    <mergeCell ref="U24:W25"/>
    <mergeCell ref="X24:AE25"/>
    <mergeCell ref="AT24:AU25"/>
    <mergeCell ref="AV24:BD25"/>
    <mergeCell ref="BE24:BF25"/>
    <mergeCell ref="BG24:BP25"/>
    <mergeCell ref="A22:A23"/>
    <mergeCell ref="B22:E23"/>
    <mergeCell ref="G22:Q23"/>
    <mergeCell ref="R22:S23"/>
    <mergeCell ref="T22:T23"/>
    <mergeCell ref="BE18:BF19"/>
    <mergeCell ref="BG18:BP19"/>
    <mergeCell ref="BE12:BF13"/>
    <mergeCell ref="AU8:AV10"/>
    <mergeCell ref="AW8:AX10"/>
    <mergeCell ref="AY8:AZ10"/>
    <mergeCell ref="BA8:BB10"/>
    <mergeCell ref="V7:V8"/>
    <mergeCell ref="W7:X8"/>
    <mergeCell ref="Y7:AA8"/>
    <mergeCell ref="A14:A15"/>
    <mergeCell ref="B14:E15"/>
    <mergeCell ref="G14:Q15"/>
    <mergeCell ref="R14:S15"/>
    <mergeCell ref="T14:T15"/>
    <mergeCell ref="U14:W15"/>
    <mergeCell ref="X14:AE15"/>
    <mergeCell ref="A20:A21"/>
    <mergeCell ref="B20:E21"/>
    <mergeCell ref="G20:Q21"/>
    <mergeCell ref="R20:S21"/>
    <mergeCell ref="T20:T21"/>
    <mergeCell ref="U20:W21"/>
    <mergeCell ref="X20:AE21"/>
    <mergeCell ref="AT20:AU21"/>
    <mergeCell ref="AV20:BD21"/>
    <mergeCell ref="BE20:BF21"/>
    <mergeCell ref="AF12:AU13"/>
    <mergeCell ref="X16:AE17"/>
    <mergeCell ref="AT16:AU17"/>
    <mergeCell ref="AV16:BD17"/>
    <mergeCell ref="BP41:BQ41"/>
    <mergeCell ref="BH41:BI41"/>
    <mergeCell ref="BN41:BO41"/>
    <mergeCell ref="X38:AE38"/>
    <mergeCell ref="R1:AE2"/>
    <mergeCell ref="BF1:BG1"/>
    <mergeCell ref="A2:B3"/>
    <mergeCell ref="D2:F3"/>
    <mergeCell ref="G2:G3"/>
    <mergeCell ref="AS3:AW3"/>
    <mergeCell ref="AX3:BP3"/>
    <mergeCell ref="I6:I7"/>
    <mergeCell ref="J6:J7"/>
    <mergeCell ref="K6:K7"/>
    <mergeCell ref="L6:L7"/>
    <mergeCell ref="AX2:BE2"/>
    <mergeCell ref="A6:A7"/>
    <mergeCell ref="E6:E7"/>
    <mergeCell ref="F6:G7"/>
    <mergeCell ref="H6:H7"/>
    <mergeCell ref="X12:AE13"/>
    <mergeCell ref="A12:A13"/>
    <mergeCell ref="B12:E13"/>
    <mergeCell ref="G12:Q13"/>
    <mergeCell ref="R12:S13"/>
    <mergeCell ref="T12:T13"/>
    <mergeCell ref="U12:W13"/>
    <mergeCell ref="AS4:AW4"/>
    <mergeCell ref="AX4:BP4"/>
    <mergeCell ref="AX5:BP5"/>
    <mergeCell ref="BE16:BF17"/>
    <mergeCell ref="BG16:BP17"/>
    <mergeCell ref="AS6:AW6"/>
    <mergeCell ref="X4:AC5"/>
    <mergeCell ref="O6:O7"/>
    <mergeCell ref="AS5:AW5"/>
    <mergeCell ref="AX6:BP6"/>
    <mergeCell ref="R7:R8"/>
    <mergeCell ref="S7:T8"/>
    <mergeCell ref="U7:U8"/>
    <mergeCell ref="M6:M7"/>
    <mergeCell ref="N6:N7"/>
    <mergeCell ref="U4:W5"/>
    <mergeCell ref="A9:E10"/>
    <mergeCell ref="BF10:BP10"/>
    <mergeCell ref="F8:G10"/>
    <mergeCell ref="H8:O10"/>
    <mergeCell ref="BH1:BQ1"/>
    <mergeCell ref="A38:W38"/>
    <mergeCell ref="BG12:BP13"/>
    <mergeCell ref="A16:A17"/>
    <mergeCell ref="B16:E17"/>
    <mergeCell ref="G16:Q17"/>
    <mergeCell ref="R16:S17"/>
    <mergeCell ref="T16:T17"/>
    <mergeCell ref="U16:W17"/>
    <mergeCell ref="BE14:BF15"/>
    <mergeCell ref="BG14:BP15"/>
    <mergeCell ref="AV14:BD15"/>
    <mergeCell ref="AT14:AU15"/>
    <mergeCell ref="AV12:BD13"/>
    <mergeCell ref="AB7:AC8"/>
    <mergeCell ref="BC8:BE9"/>
    <mergeCell ref="BF8:BP9"/>
  </mergeCells>
  <phoneticPr fontId="15"/>
  <pageMargins left="0.74803149606299213" right="0.11811023622047245" top="0.47244094488188981" bottom="0.39370078740157483" header="0" footer="0"/>
  <pageSetup paperSize="9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pinner 3">
              <controlPr defaultSize="0" autoPict="0">
                <anchor moveWithCells="1" sizeWithCells="1">
                  <from>
                    <xdr:col>24</xdr:col>
                    <xdr:colOff>38100</xdr:colOff>
                    <xdr:row>19</xdr:row>
                    <xdr:rowOff>76200</xdr:rowOff>
                  </from>
                  <to>
                    <xdr:col>29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Spinner 55">
              <controlPr defaultSize="0" autoPict="0">
                <anchor moveWithCells="1" sizeWithCells="1">
                  <from>
                    <xdr:col>24</xdr:col>
                    <xdr:colOff>38100</xdr:colOff>
                    <xdr:row>21</xdr:row>
                    <xdr:rowOff>76200</xdr:rowOff>
                  </from>
                  <to>
                    <xdr:col>29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" name="Spinner 69">
              <controlPr defaultSize="0" autoPict="0">
                <anchor moveWithCells="1" sizeWithCells="1">
                  <from>
                    <xdr:col>24</xdr:col>
                    <xdr:colOff>38100</xdr:colOff>
                    <xdr:row>23</xdr:row>
                    <xdr:rowOff>76200</xdr:rowOff>
                  </from>
                  <to>
                    <xdr:col>29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" name="Spinner 86">
              <controlPr defaultSize="0" autoPict="0">
                <anchor moveWithCells="1" sizeWithCells="1">
                  <from>
                    <xdr:col>24</xdr:col>
                    <xdr:colOff>38100</xdr:colOff>
                    <xdr:row>25</xdr:row>
                    <xdr:rowOff>76200</xdr:rowOff>
                  </from>
                  <to>
                    <xdr:col>29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" name="Spinner 106">
              <controlPr defaultSize="0" autoPict="0">
                <anchor moveWithCells="1" sizeWithCells="1">
                  <from>
                    <xdr:col>24</xdr:col>
                    <xdr:colOff>38100</xdr:colOff>
                    <xdr:row>27</xdr:row>
                    <xdr:rowOff>76200</xdr:rowOff>
                  </from>
                  <to>
                    <xdr:col>29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" name="Spinner 129">
              <controlPr defaultSize="0" autoPict="0">
                <anchor moveWithCells="1" sizeWithCells="1">
                  <from>
                    <xdr:col>24</xdr:col>
                    <xdr:colOff>38100</xdr:colOff>
                    <xdr:row>29</xdr:row>
                    <xdr:rowOff>76200</xdr:rowOff>
                  </from>
                  <to>
                    <xdr:col>29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" name="Spinner 155">
              <controlPr defaultSize="0" autoPict="0">
                <anchor moveWithCells="1" sizeWithCells="1">
                  <from>
                    <xdr:col>24</xdr:col>
                    <xdr:colOff>38100</xdr:colOff>
                    <xdr:row>31</xdr:row>
                    <xdr:rowOff>76200</xdr:rowOff>
                  </from>
                  <to>
                    <xdr:col>29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" name="Spinner 184">
              <controlPr defaultSize="0" autoPict="0">
                <anchor moveWithCells="1" sizeWithCells="1">
                  <from>
                    <xdr:col>24</xdr:col>
                    <xdr:colOff>38100</xdr:colOff>
                    <xdr:row>33</xdr:row>
                    <xdr:rowOff>76200</xdr:rowOff>
                  </from>
                  <to>
                    <xdr:col>29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2" name="Spinner 216">
              <controlPr defaultSize="0" autoPict="0">
                <anchor moveWithCells="1" sizeWithCells="1">
                  <from>
                    <xdr:col>24</xdr:col>
                    <xdr:colOff>38100</xdr:colOff>
                    <xdr:row>35</xdr:row>
                    <xdr:rowOff>76200</xdr:rowOff>
                  </from>
                  <to>
                    <xdr:col>29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3" name="Spinner 218">
              <controlPr defaultSize="0" autoPict="0">
                <anchor moveWithCells="1" sizeWithCells="1">
                  <from>
                    <xdr:col>24</xdr:col>
                    <xdr:colOff>38100</xdr:colOff>
                    <xdr:row>62</xdr:row>
                    <xdr:rowOff>76200</xdr:rowOff>
                  </from>
                  <to>
                    <xdr:col>29</xdr:col>
                    <xdr:colOff>38100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4" name="Spinner 219">
              <controlPr defaultSize="0" autoPict="0">
                <anchor moveWithCells="1" sizeWithCells="1">
                  <from>
                    <xdr:col>24</xdr:col>
                    <xdr:colOff>38100</xdr:colOff>
                    <xdr:row>64</xdr:row>
                    <xdr:rowOff>76200</xdr:rowOff>
                  </from>
                  <to>
                    <xdr:col>29</xdr:col>
                    <xdr:colOff>38100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" name="Spinner 220">
              <controlPr defaultSize="0" autoPict="0">
                <anchor moveWithCells="1" sizeWithCells="1">
                  <from>
                    <xdr:col>24</xdr:col>
                    <xdr:colOff>38100</xdr:colOff>
                    <xdr:row>66</xdr:row>
                    <xdr:rowOff>76200</xdr:rowOff>
                  </from>
                  <to>
                    <xdr:col>29</xdr:col>
                    <xdr:colOff>38100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6" name="Spinner 221">
              <controlPr defaultSize="0" autoPict="0">
                <anchor moveWithCells="1" sizeWithCells="1">
                  <from>
                    <xdr:col>24</xdr:col>
                    <xdr:colOff>38100</xdr:colOff>
                    <xdr:row>68</xdr:row>
                    <xdr:rowOff>76200</xdr:rowOff>
                  </from>
                  <to>
                    <xdr:col>29</xdr:col>
                    <xdr:colOff>38100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" name="Spinner 222">
              <controlPr defaultSize="0" autoPict="0">
                <anchor moveWithCells="1" sizeWithCells="1">
                  <from>
                    <xdr:col>24</xdr:col>
                    <xdr:colOff>38100</xdr:colOff>
                    <xdr:row>70</xdr:row>
                    <xdr:rowOff>76200</xdr:rowOff>
                  </from>
                  <to>
                    <xdr:col>29</xdr:col>
                    <xdr:colOff>38100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" name="Spinner 223">
              <controlPr defaultSize="0" autoPict="0">
                <anchor moveWithCells="1" sizeWithCells="1">
                  <from>
                    <xdr:col>24</xdr:col>
                    <xdr:colOff>38100</xdr:colOff>
                    <xdr:row>72</xdr:row>
                    <xdr:rowOff>76200</xdr:rowOff>
                  </from>
                  <to>
                    <xdr:col>29</xdr:col>
                    <xdr:colOff>38100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9" name="Spinner 224">
              <controlPr defaultSize="0" autoPict="0">
                <anchor moveWithCells="1" sizeWithCells="1">
                  <from>
                    <xdr:col>24</xdr:col>
                    <xdr:colOff>38100</xdr:colOff>
                    <xdr:row>74</xdr:row>
                    <xdr:rowOff>76200</xdr:rowOff>
                  </from>
                  <to>
                    <xdr:col>29</xdr:col>
                    <xdr:colOff>38100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0" name="Spinner 225">
              <controlPr defaultSize="0" autoPict="0">
                <anchor moveWithCells="1" sizeWithCells="1">
                  <from>
                    <xdr:col>24</xdr:col>
                    <xdr:colOff>38100</xdr:colOff>
                    <xdr:row>76</xdr:row>
                    <xdr:rowOff>76200</xdr:rowOff>
                  </from>
                  <to>
                    <xdr:col>29</xdr:col>
                    <xdr:colOff>38100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1" name="Spinner 226">
              <controlPr defaultSize="0" autoPict="0">
                <anchor moveWithCells="1" sizeWithCells="1">
                  <from>
                    <xdr:col>24</xdr:col>
                    <xdr:colOff>38100</xdr:colOff>
                    <xdr:row>78</xdr:row>
                    <xdr:rowOff>76200</xdr:rowOff>
                  </from>
                  <to>
                    <xdr:col>29</xdr:col>
                    <xdr:colOff>38100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" name="Spinner 227">
              <controlPr defaultSize="0" autoPict="0">
                <anchor moveWithCells="1" sizeWithCells="1">
                  <from>
                    <xdr:col>24</xdr:col>
                    <xdr:colOff>38100</xdr:colOff>
                    <xdr:row>105</xdr:row>
                    <xdr:rowOff>76200</xdr:rowOff>
                  </from>
                  <to>
                    <xdr:col>29</xdr:col>
                    <xdr:colOff>38100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" name="Spinner 228">
              <controlPr defaultSize="0" autoPict="0">
                <anchor moveWithCells="1" sizeWithCells="1">
                  <from>
                    <xdr:col>24</xdr:col>
                    <xdr:colOff>38100</xdr:colOff>
                    <xdr:row>107</xdr:row>
                    <xdr:rowOff>76200</xdr:rowOff>
                  </from>
                  <to>
                    <xdr:col>29</xdr:col>
                    <xdr:colOff>38100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4" name="Spinner 229">
              <controlPr defaultSize="0" autoPict="0">
                <anchor moveWithCells="1" sizeWithCells="1">
                  <from>
                    <xdr:col>24</xdr:col>
                    <xdr:colOff>38100</xdr:colOff>
                    <xdr:row>109</xdr:row>
                    <xdr:rowOff>76200</xdr:rowOff>
                  </from>
                  <to>
                    <xdr:col>29</xdr:col>
                    <xdr:colOff>38100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5" name="Spinner 230">
              <controlPr defaultSize="0" autoPict="0">
                <anchor moveWithCells="1" sizeWithCells="1">
                  <from>
                    <xdr:col>24</xdr:col>
                    <xdr:colOff>38100</xdr:colOff>
                    <xdr:row>111</xdr:row>
                    <xdr:rowOff>76200</xdr:rowOff>
                  </from>
                  <to>
                    <xdr:col>29</xdr:col>
                    <xdr:colOff>38100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6" name="Spinner 231">
              <controlPr defaultSize="0" autoPict="0">
                <anchor moveWithCells="1" sizeWithCells="1">
                  <from>
                    <xdr:col>24</xdr:col>
                    <xdr:colOff>38100</xdr:colOff>
                    <xdr:row>113</xdr:row>
                    <xdr:rowOff>76200</xdr:rowOff>
                  </from>
                  <to>
                    <xdr:col>29</xdr:col>
                    <xdr:colOff>38100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7" name="Spinner 232">
              <controlPr defaultSize="0" autoPict="0">
                <anchor moveWithCells="1" sizeWithCells="1">
                  <from>
                    <xdr:col>24</xdr:col>
                    <xdr:colOff>38100</xdr:colOff>
                    <xdr:row>115</xdr:row>
                    <xdr:rowOff>76200</xdr:rowOff>
                  </from>
                  <to>
                    <xdr:col>29</xdr:col>
                    <xdr:colOff>38100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8" name="Spinner 233">
              <controlPr defaultSize="0" autoPict="0">
                <anchor moveWithCells="1" sizeWithCells="1">
                  <from>
                    <xdr:col>24</xdr:col>
                    <xdr:colOff>38100</xdr:colOff>
                    <xdr:row>117</xdr:row>
                    <xdr:rowOff>76200</xdr:rowOff>
                  </from>
                  <to>
                    <xdr:col>29</xdr:col>
                    <xdr:colOff>38100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9" name="Spinner 234">
              <controlPr defaultSize="0" autoPict="0">
                <anchor moveWithCells="1" sizeWithCells="1">
                  <from>
                    <xdr:col>24</xdr:col>
                    <xdr:colOff>38100</xdr:colOff>
                    <xdr:row>119</xdr:row>
                    <xdr:rowOff>76200</xdr:rowOff>
                  </from>
                  <to>
                    <xdr:col>29</xdr:col>
                    <xdr:colOff>38100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30" name="Spinner 235">
              <controlPr defaultSize="0" autoPict="0">
                <anchor moveWithCells="1" sizeWithCells="1">
                  <from>
                    <xdr:col>24</xdr:col>
                    <xdr:colOff>38100</xdr:colOff>
                    <xdr:row>121</xdr:row>
                    <xdr:rowOff>76200</xdr:rowOff>
                  </from>
                  <to>
                    <xdr:col>29</xdr:col>
                    <xdr:colOff>38100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31" name="Spinner 236">
              <controlPr defaultSize="0" autoPict="0">
                <anchor moveWithCells="1" sizeWithCells="1">
                  <from>
                    <xdr:col>24</xdr:col>
                    <xdr:colOff>38100</xdr:colOff>
                    <xdr:row>148</xdr:row>
                    <xdr:rowOff>76200</xdr:rowOff>
                  </from>
                  <to>
                    <xdr:col>29</xdr:col>
                    <xdr:colOff>38100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32" name="Spinner 237">
              <controlPr defaultSize="0" autoPict="0">
                <anchor moveWithCells="1" sizeWithCells="1">
                  <from>
                    <xdr:col>24</xdr:col>
                    <xdr:colOff>38100</xdr:colOff>
                    <xdr:row>150</xdr:row>
                    <xdr:rowOff>76200</xdr:rowOff>
                  </from>
                  <to>
                    <xdr:col>29</xdr:col>
                    <xdr:colOff>38100</xdr:colOff>
                    <xdr:row>151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33" name="Spinner 238">
              <controlPr defaultSize="0" autoPict="0">
                <anchor moveWithCells="1" sizeWithCells="1">
                  <from>
                    <xdr:col>24</xdr:col>
                    <xdr:colOff>38100</xdr:colOff>
                    <xdr:row>152</xdr:row>
                    <xdr:rowOff>76200</xdr:rowOff>
                  </from>
                  <to>
                    <xdr:col>29</xdr:col>
                    <xdr:colOff>38100</xdr:colOff>
                    <xdr:row>153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34" name="Spinner 239">
              <controlPr defaultSize="0" autoPict="0">
                <anchor moveWithCells="1" sizeWithCells="1">
                  <from>
                    <xdr:col>24</xdr:col>
                    <xdr:colOff>38100</xdr:colOff>
                    <xdr:row>154</xdr:row>
                    <xdr:rowOff>76200</xdr:rowOff>
                  </from>
                  <to>
                    <xdr:col>29</xdr:col>
                    <xdr:colOff>38100</xdr:colOff>
                    <xdr:row>155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35" name="Spinner 240">
              <controlPr defaultSize="0" autoPict="0">
                <anchor moveWithCells="1" sizeWithCells="1">
                  <from>
                    <xdr:col>24</xdr:col>
                    <xdr:colOff>38100</xdr:colOff>
                    <xdr:row>156</xdr:row>
                    <xdr:rowOff>76200</xdr:rowOff>
                  </from>
                  <to>
                    <xdr:col>29</xdr:col>
                    <xdr:colOff>38100</xdr:colOff>
                    <xdr:row>157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36" name="Spinner 241">
              <controlPr defaultSize="0" autoPict="0">
                <anchor moveWithCells="1" sizeWithCells="1">
                  <from>
                    <xdr:col>24</xdr:col>
                    <xdr:colOff>38100</xdr:colOff>
                    <xdr:row>158</xdr:row>
                    <xdr:rowOff>76200</xdr:rowOff>
                  </from>
                  <to>
                    <xdr:col>29</xdr:col>
                    <xdr:colOff>38100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37" name="Spinner 242">
              <controlPr defaultSize="0" autoPict="0">
                <anchor moveWithCells="1" sizeWithCells="1">
                  <from>
                    <xdr:col>24</xdr:col>
                    <xdr:colOff>38100</xdr:colOff>
                    <xdr:row>160</xdr:row>
                    <xdr:rowOff>76200</xdr:rowOff>
                  </from>
                  <to>
                    <xdr:col>29</xdr:col>
                    <xdr:colOff>38100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38" name="Spinner 243">
              <controlPr defaultSize="0" autoPict="0">
                <anchor moveWithCells="1" sizeWithCells="1">
                  <from>
                    <xdr:col>24</xdr:col>
                    <xdr:colOff>38100</xdr:colOff>
                    <xdr:row>162</xdr:row>
                    <xdr:rowOff>76200</xdr:rowOff>
                  </from>
                  <to>
                    <xdr:col>29</xdr:col>
                    <xdr:colOff>38100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39" name="Spinner 244">
              <controlPr defaultSize="0" autoPict="0">
                <anchor moveWithCells="1" sizeWithCells="1">
                  <from>
                    <xdr:col>24</xdr:col>
                    <xdr:colOff>38100</xdr:colOff>
                    <xdr:row>164</xdr:row>
                    <xdr:rowOff>76200</xdr:rowOff>
                  </from>
                  <to>
                    <xdr:col>29</xdr:col>
                    <xdr:colOff>38100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40" name="Spinner 245">
              <controlPr defaultSize="0" autoPict="0">
                <anchor moveWithCells="1" sizeWithCells="1">
                  <from>
                    <xdr:col>24</xdr:col>
                    <xdr:colOff>38100</xdr:colOff>
                    <xdr:row>191</xdr:row>
                    <xdr:rowOff>76200</xdr:rowOff>
                  </from>
                  <to>
                    <xdr:col>29</xdr:col>
                    <xdr:colOff>38100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41" name="Spinner 246">
              <controlPr defaultSize="0" autoPict="0">
                <anchor moveWithCells="1" sizeWithCells="1">
                  <from>
                    <xdr:col>24</xdr:col>
                    <xdr:colOff>38100</xdr:colOff>
                    <xdr:row>193</xdr:row>
                    <xdr:rowOff>76200</xdr:rowOff>
                  </from>
                  <to>
                    <xdr:col>29</xdr:col>
                    <xdr:colOff>38100</xdr:colOff>
                    <xdr:row>194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42" name="Spinner 247">
              <controlPr defaultSize="0" autoPict="0">
                <anchor moveWithCells="1" sizeWithCells="1">
                  <from>
                    <xdr:col>24</xdr:col>
                    <xdr:colOff>38100</xdr:colOff>
                    <xdr:row>195</xdr:row>
                    <xdr:rowOff>76200</xdr:rowOff>
                  </from>
                  <to>
                    <xdr:col>29</xdr:col>
                    <xdr:colOff>38100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43" name="Spinner 248">
              <controlPr defaultSize="0" autoPict="0">
                <anchor moveWithCells="1" sizeWithCells="1">
                  <from>
                    <xdr:col>24</xdr:col>
                    <xdr:colOff>38100</xdr:colOff>
                    <xdr:row>197</xdr:row>
                    <xdr:rowOff>76200</xdr:rowOff>
                  </from>
                  <to>
                    <xdr:col>29</xdr:col>
                    <xdr:colOff>38100</xdr:colOff>
                    <xdr:row>198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44" name="Spinner 249">
              <controlPr defaultSize="0" autoPict="0">
                <anchor moveWithCells="1" sizeWithCells="1">
                  <from>
                    <xdr:col>24</xdr:col>
                    <xdr:colOff>38100</xdr:colOff>
                    <xdr:row>199</xdr:row>
                    <xdr:rowOff>76200</xdr:rowOff>
                  </from>
                  <to>
                    <xdr:col>29</xdr:col>
                    <xdr:colOff>38100</xdr:colOff>
                    <xdr:row>200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45" name="Spinner 250">
              <controlPr defaultSize="0" autoPict="0">
                <anchor moveWithCells="1" sizeWithCells="1">
                  <from>
                    <xdr:col>24</xdr:col>
                    <xdr:colOff>38100</xdr:colOff>
                    <xdr:row>201</xdr:row>
                    <xdr:rowOff>76200</xdr:rowOff>
                  </from>
                  <to>
                    <xdr:col>29</xdr:col>
                    <xdr:colOff>38100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46" name="Spinner 251">
              <controlPr defaultSize="0" autoPict="0">
                <anchor moveWithCells="1" sizeWithCells="1">
                  <from>
                    <xdr:col>24</xdr:col>
                    <xdr:colOff>38100</xdr:colOff>
                    <xdr:row>203</xdr:row>
                    <xdr:rowOff>76200</xdr:rowOff>
                  </from>
                  <to>
                    <xdr:col>29</xdr:col>
                    <xdr:colOff>38100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47" name="Spinner 252">
              <controlPr defaultSize="0" autoPict="0">
                <anchor moveWithCells="1" sizeWithCells="1">
                  <from>
                    <xdr:col>24</xdr:col>
                    <xdr:colOff>38100</xdr:colOff>
                    <xdr:row>205</xdr:row>
                    <xdr:rowOff>76200</xdr:rowOff>
                  </from>
                  <to>
                    <xdr:col>29</xdr:col>
                    <xdr:colOff>38100</xdr:colOff>
                    <xdr:row>206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48" name="Spinner 253">
              <controlPr defaultSize="0" autoPict="0">
                <anchor moveWithCells="1" sizeWithCells="1">
                  <from>
                    <xdr:col>24</xdr:col>
                    <xdr:colOff>38100</xdr:colOff>
                    <xdr:row>207</xdr:row>
                    <xdr:rowOff>76200</xdr:rowOff>
                  </from>
                  <to>
                    <xdr:col>29</xdr:col>
                    <xdr:colOff>38100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49" name="Spinner 254">
              <controlPr defaultSize="0" autoPict="0">
                <anchor moveWithCells="1" sizeWithCells="1">
                  <from>
                    <xdr:col>24</xdr:col>
                    <xdr:colOff>38100</xdr:colOff>
                    <xdr:row>234</xdr:row>
                    <xdr:rowOff>76200</xdr:rowOff>
                  </from>
                  <to>
                    <xdr:col>29</xdr:col>
                    <xdr:colOff>38100</xdr:colOff>
                    <xdr:row>235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50" name="Spinner 255">
              <controlPr defaultSize="0" autoPict="0">
                <anchor moveWithCells="1" sizeWithCells="1">
                  <from>
                    <xdr:col>24</xdr:col>
                    <xdr:colOff>38100</xdr:colOff>
                    <xdr:row>236</xdr:row>
                    <xdr:rowOff>76200</xdr:rowOff>
                  </from>
                  <to>
                    <xdr:col>29</xdr:col>
                    <xdr:colOff>38100</xdr:colOff>
                    <xdr:row>237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51" name="Spinner 256">
              <controlPr defaultSize="0" autoPict="0">
                <anchor moveWithCells="1" sizeWithCells="1">
                  <from>
                    <xdr:col>24</xdr:col>
                    <xdr:colOff>38100</xdr:colOff>
                    <xdr:row>238</xdr:row>
                    <xdr:rowOff>76200</xdr:rowOff>
                  </from>
                  <to>
                    <xdr:col>29</xdr:col>
                    <xdr:colOff>38100</xdr:colOff>
                    <xdr:row>239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52" name="Spinner 257">
              <controlPr defaultSize="0" autoPict="0">
                <anchor moveWithCells="1" sizeWithCells="1">
                  <from>
                    <xdr:col>24</xdr:col>
                    <xdr:colOff>38100</xdr:colOff>
                    <xdr:row>240</xdr:row>
                    <xdr:rowOff>76200</xdr:rowOff>
                  </from>
                  <to>
                    <xdr:col>29</xdr:col>
                    <xdr:colOff>38100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53" name="Spinner 258">
              <controlPr defaultSize="0" autoPict="0">
                <anchor moveWithCells="1" sizeWithCells="1">
                  <from>
                    <xdr:col>24</xdr:col>
                    <xdr:colOff>38100</xdr:colOff>
                    <xdr:row>242</xdr:row>
                    <xdr:rowOff>76200</xdr:rowOff>
                  </from>
                  <to>
                    <xdr:col>29</xdr:col>
                    <xdr:colOff>38100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54" name="Spinner 259">
              <controlPr defaultSize="0" autoPict="0">
                <anchor moveWithCells="1" sizeWithCells="1">
                  <from>
                    <xdr:col>24</xdr:col>
                    <xdr:colOff>38100</xdr:colOff>
                    <xdr:row>244</xdr:row>
                    <xdr:rowOff>76200</xdr:rowOff>
                  </from>
                  <to>
                    <xdr:col>29</xdr:col>
                    <xdr:colOff>38100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55" name="Spinner 260">
              <controlPr defaultSize="0" autoPict="0">
                <anchor moveWithCells="1" sizeWithCells="1">
                  <from>
                    <xdr:col>24</xdr:col>
                    <xdr:colOff>38100</xdr:colOff>
                    <xdr:row>246</xdr:row>
                    <xdr:rowOff>76200</xdr:rowOff>
                  </from>
                  <to>
                    <xdr:col>29</xdr:col>
                    <xdr:colOff>38100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56" name="Spinner 261">
              <controlPr defaultSize="0" autoPict="0">
                <anchor moveWithCells="1" sizeWithCells="1">
                  <from>
                    <xdr:col>24</xdr:col>
                    <xdr:colOff>38100</xdr:colOff>
                    <xdr:row>248</xdr:row>
                    <xdr:rowOff>76200</xdr:rowOff>
                  </from>
                  <to>
                    <xdr:col>29</xdr:col>
                    <xdr:colOff>38100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57" name="Spinner 262">
              <controlPr defaultSize="0" autoPict="0">
                <anchor moveWithCells="1" sizeWithCells="1">
                  <from>
                    <xdr:col>24</xdr:col>
                    <xdr:colOff>38100</xdr:colOff>
                    <xdr:row>250</xdr:row>
                    <xdr:rowOff>76200</xdr:rowOff>
                  </from>
                  <to>
                    <xdr:col>29</xdr:col>
                    <xdr:colOff>38100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58" name="Spinner 263">
              <controlPr defaultSize="0" autoPict="0">
                <anchor moveWithCells="1" sizeWithCells="1">
                  <from>
                    <xdr:col>24</xdr:col>
                    <xdr:colOff>38100</xdr:colOff>
                    <xdr:row>277</xdr:row>
                    <xdr:rowOff>76200</xdr:rowOff>
                  </from>
                  <to>
                    <xdr:col>29</xdr:col>
                    <xdr:colOff>38100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59" name="Spinner 264">
              <controlPr defaultSize="0" autoPict="0">
                <anchor moveWithCells="1" sizeWithCells="1">
                  <from>
                    <xdr:col>24</xdr:col>
                    <xdr:colOff>38100</xdr:colOff>
                    <xdr:row>279</xdr:row>
                    <xdr:rowOff>76200</xdr:rowOff>
                  </from>
                  <to>
                    <xdr:col>29</xdr:col>
                    <xdr:colOff>38100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60" name="Spinner 265">
              <controlPr defaultSize="0" autoPict="0">
                <anchor moveWithCells="1" sizeWithCells="1">
                  <from>
                    <xdr:col>24</xdr:col>
                    <xdr:colOff>38100</xdr:colOff>
                    <xdr:row>281</xdr:row>
                    <xdr:rowOff>76200</xdr:rowOff>
                  </from>
                  <to>
                    <xdr:col>29</xdr:col>
                    <xdr:colOff>38100</xdr:colOff>
                    <xdr:row>282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61" name="Spinner 266">
              <controlPr defaultSize="0" autoPict="0">
                <anchor moveWithCells="1" sizeWithCells="1">
                  <from>
                    <xdr:col>24</xdr:col>
                    <xdr:colOff>38100</xdr:colOff>
                    <xdr:row>283</xdr:row>
                    <xdr:rowOff>76200</xdr:rowOff>
                  </from>
                  <to>
                    <xdr:col>29</xdr:col>
                    <xdr:colOff>38100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62" name="Spinner 267">
              <controlPr defaultSize="0" autoPict="0">
                <anchor moveWithCells="1" sizeWithCells="1">
                  <from>
                    <xdr:col>24</xdr:col>
                    <xdr:colOff>38100</xdr:colOff>
                    <xdr:row>285</xdr:row>
                    <xdr:rowOff>76200</xdr:rowOff>
                  </from>
                  <to>
                    <xdr:col>29</xdr:col>
                    <xdr:colOff>38100</xdr:colOff>
                    <xdr:row>286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63" name="Spinner 268">
              <controlPr defaultSize="0" autoPict="0">
                <anchor moveWithCells="1" sizeWithCells="1">
                  <from>
                    <xdr:col>24</xdr:col>
                    <xdr:colOff>38100</xdr:colOff>
                    <xdr:row>287</xdr:row>
                    <xdr:rowOff>76200</xdr:rowOff>
                  </from>
                  <to>
                    <xdr:col>29</xdr:col>
                    <xdr:colOff>38100</xdr:colOff>
                    <xdr:row>288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64" name="Spinner 269">
              <controlPr defaultSize="0" autoPict="0">
                <anchor moveWithCells="1" sizeWithCells="1">
                  <from>
                    <xdr:col>24</xdr:col>
                    <xdr:colOff>38100</xdr:colOff>
                    <xdr:row>289</xdr:row>
                    <xdr:rowOff>76200</xdr:rowOff>
                  </from>
                  <to>
                    <xdr:col>29</xdr:col>
                    <xdr:colOff>38100</xdr:colOff>
                    <xdr:row>290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65" name="Spinner 270">
              <controlPr defaultSize="0" autoPict="0">
                <anchor moveWithCells="1" sizeWithCells="1">
                  <from>
                    <xdr:col>24</xdr:col>
                    <xdr:colOff>38100</xdr:colOff>
                    <xdr:row>291</xdr:row>
                    <xdr:rowOff>76200</xdr:rowOff>
                  </from>
                  <to>
                    <xdr:col>29</xdr:col>
                    <xdr:colOff>38100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66" name="Spinner 271">
              <controlPr defaultSize="0" autoPict="0">
                <anchor moveWithCells="1" sizeWithCells="1">
                  <from>
                    <xdr:col>24</xdr:col>
                    <xdr:colOff>38100</xdr:colOff>
                    <xdr:row>293</xdr:row>
                    <xdr:rowOff>76200</xdr:rowOff>
                  </from>
                  <to>
                    <xdr:col>29</xdr:col>
                    <xdr:colOff>38100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67" name="Spinner 272">
              <controlPr defaultSize="0" autoPict="0">
                <anchor moveWithCells="1" sizeWithCells="1">
                  <from>
                    <xdr:col>24</xdr:col>
                    <xdr:colOff>38100</xdr:colOff>
                    <xdr:row>320</xdr:row>
                    <xdr:rowOff>76200</xdr:rowOff>
                  </from>
                  <to>
                    <xdr:col>29</xdr:col>
                    <xdr:colOff>38100</xdr:colOff>
                    <xdr:row>321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68" name="Spinner 273">
              <controlPr defaultSize="0" autoPict="0">
                <anchor moveWithCells="1" sizeWithCells="1">
                  <from>
                    <xdr:col>24</xdr:col>
                    <xdr:colOff>38100</xdr:colOff>
                    <xdr:row>322</xdr:row>
                    <xdr:rowOff>76200</xdr:rowOff>
                  </from>
                  <to>
                    <xdr:col>29</xdr:col>
                    <xdr:colOff>38100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69" name="Spinner 274">
              <controlPr defaultSize="0" autoPict="0">
                <anchor moveWithCells="1" sizeWithCells="1">
                  <from>
                    <xdr:col>24</xdr:col>
                    <xdr:colOff>38100</xdr:colOff>
                    <xdr:row>324</xdr:row>
                    <xdr:rowOff>76200</xdr:rowOff>
                  </from>
                  <to>
                    <xdr:col>29</xdr:col>
                    <xdr:colOff>38100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70" name="Spinner 275">
              <controlPr defaultSize="0" autoPict="0">
                <anchor moveWithCells="1" sizeWithCells="1">
                  <from>
                    <xdr:col>24</xdr:col>
                    <xdr:colOff>38100</xdr:colOff>
                    <xdr:row>326</xdr:row>
                    <xdr:rowOff>76200</xdr:rowOff>
                  </from>
                  <to>
                    <xdr:col>29</xdr:col>
                    <xdr:colOff>38100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71" name="Spinner 276">
              <controlPr defaultSize="0" autoPict="0">
                <anchor moveWithCells="1" sizeWithCells="1">
                  <from>
                    <xdr:col>24</xdr:col>
                    <xdr:colOff>38100</xdr:colOff>
                    <xdr:row>328</xdr:row>
                    <xdr:rowOff>76200</xdr:rowOff>
                  </from>
                  <to>
                    <xdr:col>29</xdr:col>
                    <xdr:colOff>38100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72" name="Spinner 277">
              <controlPr defaultSize="0" autoPict="0">
                <anchor moveWithCells="1" sizeWithCells="1">
                  <from>
                    <xdr:col>24</xdr:col>
                    <xdr:colOff>38100</xdr:colOff>
                    <xdr:row>330</xdr:row>
                    <xdr:rowOff>76200</xdr:rowOff>
                  </from>
                  <to>
                    <xdr:col>29</xdr:col>
                    <xdr:colOff>38100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73" name="Spinner 278">
              <controlPr defaultSize="0" autoPict="0">
                <anchor moveWithCells="1" sizeWithCells="1">
                  <from>
                    <xdr:col>24</xdr:col>
                    <xdr:colOff>38100</xdr:colOff>
                    <xdr:row>332</xdr:row>
                    <xdr:rowOff>76200</xdr:rowOff>
                  </from>
                  <to>
                    <xdr:col>29</xdr:col>
                    <xdr:colOff>38100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74" name="Spinner 279">
              <controlPr defaultSize="0" autoPict="0">
                <anchor moveWithCells="1" sizeWithCells="1">
                  <from>
                    <xdr:col>24</xdr:col>
                    <xdr:colOff>38100</xdr:colOff>
                    <xdr:row>334</xdr:row>
                    <xdr:rowOff>76200</xdr:rowOff>
                  </from>
                  <to>
                    <xdr:col>29</xdr:col>
                    <xdr:colOff>38100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75" name="Spinner 280">
              <controlPr defaultSize="0" autoPict="0">
                <anchor moveWithCells="1" sizeWithCells="1">
                  <from>
                    <xdr:col>24</xdr:col>
                    <xdr:colOff>38100</xdr:colOff>
                    <xdr:row>336</xdr:row>
                    <xdr:rowOff>76200</xdr:rowOff>
                  </from>
                  <to>
                    <xdr:col>29</xdr:col>
                    <xdr:colOff>38100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76" name="Spinner 281">
              <controlPr defaultSize="0" autoPict="0">
                <anchor moveWithCells="1" sizeWithCells="1">
                  <from>
                    <xdr:col>24</xdr:col>
                    <xdr:colOff>38100</xdr:colOff>
                    <xdr:row>363</xdr:row>
                    <xdr:rowOff>76200</xdr:rowOff>
                  </from>
                  <to>
                    <xdr:col>29</xdr:col>
                    <xdr:colOff>38100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77" name="Spinner 282">
              <controlPr defaultSize="0" autoPict="0">
                <anchor moveWithCells="1" sizeWithCells="1">
                  <from>
                    <xdr:col>24</xdr:col>
                    <xdr:colOff>38100</xdr:colOff>
                    <xdr:row>365</xdr:row>
                    <xdr:rowOff>76200</xdr:rowOff>
                  </from>
                  <to>
                    <xdr:col>29</xdr:col>
                    <xdr:colOff>38100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78" name="Spinner 283">
              <controlPr defaultSize="0" autoPict="0">
                <anchor moveWithCells="1" sizeWithCells="1">
                  <from>
                    <xdr:col>24</xdr:col>
                    <xdr:colOff>38100</xdr:colOff>
                    <xdr:row>367</xdr:row>
                    <xdr:rowOff>76200</xdr:rowOff>
                  </from>
                  <to>
                    <xdr:col>29</xdr:col>
                    <xdr:colOff>38100</xdr:colOff>
                    <xdr:row>368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79" name="Spinner 284">
              <controlPr defaultSize="0" autoPict="0">
                <anchor moveWithCells="1" sizeWithCells="1">
                  <from>
                    <xdr:col>24</xdr:col>
                    <xdr:colOff>38100</xdr:colOff>
                    <xdr:row>369</xdr:row>
                    <xdr:rowOff>76200</xdr:rowOff>
                  </from>
                  <to>
                    <xdr:col>29</xdr:col>
                    <xdr:colOff>38100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80" name="Spinner 285">
              <controlPr defaultSize="0" autoPict="0">
                <anchor moveWithCells="1" sizeWithCells="1">
                  <from>
                    <xdr:col>24</xdr:col>
                    <xdr:colOff>38100</xdr:colOff>
                    <xdr:row>371</xdr:row>
                    <xdr:rowOff>76200</xdr:rowOff>
                  </from>
                  <to>
                    <xdr:col>29</xdr:col>
                    <xdr:colOff>38100</xdr:colOff>
                    <xdr:row>372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81" name="Spinner 286">
              <controlPr defaultSize="0" autoPict="0">
                <anchor moveWithCells="1" sizeWithCells="1">
                  <from>
                    <xdr:col>24</xdr:col>
                    <xdr:colOff>38100</xdr:colOff>
                    <xdr:row>373</xdr:row>
                    <xdr:rowOff>76200</xdr:rowOff>
                  </from>
                  <to>
                    <xdr:col>29</xdr:col>
                    <xdr:colOff>38100</xdr:colOff>
                    <xdr:row>374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82" name="Spinner 287">
              <controlPr defaultSize="0" autoPict="0">
                <anchor moveWithCells="1" sizeWithCells="1">
                  <from>
                    <xdr:col>24</xdr:col>
                    <xdr:colOff>38100</xdr:colOff>
                    <xdr:row>375</xdr:row>
                    <xdr:rowOff>76200</xdr:rowOff>
                  </from>
                  <to>
                    <xdr:col>29</xdr:col>
                    <xdr:colOff>38100</xdr:colOff>
                    <xdr:row>376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83" name="Spinner 288">
              <controlPr defaultSize="0" autoPict="0">
                <anchor moveWithCells="1" sizeWithCells="1">
                  <from>
                    <xdr:col>24</xdr:col>
                    <xdr:colOff>38100</xdr:colOff>
                    <xdr:row>377</xdr:row>
                    <xdr:rowOff>76200</xdr:rowOff>
                  </from>
                  <to>
                    <xdr:col>29</xdr:col>
                    <xdr:colOff>38100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84" name="Spinner 289">
              <controlPr defaultSize="0" autoPict="0">
                <anchor moveWithCells="1" sizeWithCells="1">
                  <from>
                    <xdr:col>24</xdr:col>
                    <xdr:colOff>38100</xdr:colOff>
                    <xdr:row>379</xdr:row>
                    <xdr:rowOff>76200</xdr:rowOff>
                  </from>
                  <to>
                    <xdr:col>29</xdr:col>
                    <xdr:colOff>38100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85" name="Spinner 290">
              <controlPr defaultSize="0" autoPict="0">
                <anchor moveWithCells="1" sizeWithCells="1">
                  <from>
                    <xdr:col>24</xdr:col>
                    <xdr:colOff>38100</xdr:colOff>
                    <xdr:row>406</xdr:row>
                    <xdr:rowOff>76200</xdr:rowOff>
                  </from>
                  <to>
                    <xdr:col>29</xdr:col>
                    <xdr:colOff>38100</xdr:colOff>
                    <xdr:row>407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86" name="Spinner 291">
              <controlPr defaultSize="0" autoPict="0">
                <anchor moveWithCells="1" sizeWithCells="1">
                  <from>
                    <xdr:col>24</xdr:col>
                    <xdr:colOff>38100</xdr:colOff>
                    <xdr:row>408</xdr:row>
                    <xdr:rowOff>76200</xdr:rowOff>
                  </from>
                  <to>
                    <xdr:col>29</xdr:col>
                    <xdr:colOff>38100</xdr:colOff>
                    <xdr:row>409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87" name="Spinner 292">
              <controlPr defaultSize="0" autoPict="0">
                <anchor moveWithCells="1" sizeWithCells="1">
                  <from>
                    <xdr:col>24</xdr:col>
                    <xdr:colOff>38100</xdr:colOff>
                    <xdr:row>410</xdr:row>
                    <xdr:rowOff>76200</xdr:rowOff>
                  </from>
                  <to>
                    <xdr:col>29</xdr:col>
                    <xdr:colOff>38100</xdr:colOff>
                    <xdr:row>411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88" name="Spinner 293">
              <controlPr defaultSize="0" autoPict="0">
                <anchor moveWithCells="1" sizeWithCells="1">
                  <from>
                    <xdr:col>24</xdr:col>
                    <xdr:colOff>38100</xdr:colOff>
                    <xdr:row>412</xdr:row>
                    <xdr:rowOff>76200</xdr:rowOff>
                  </from>
                  <to>
                    <xdr:col>29</xdr:col>
                    <xdr:colOff>38100</xdr:colOff>
                    <xdr:row>413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89" name="Spinner 294">
              <controlPr defaultSize="0" autoPict="0">
                <anchor moveWithCells="1" sizeWithCells="1">
                  <from>
                    <xdr:col>24</xdr:col>
                    <xdr:colOff>38100</xdr:colOff>
                    <xdr:row>414</xdr:row>
                    <xdr:rowOff>76200</xdr:rowOff>
                  </from>
                  <to>
                    <xdr:col>29</xdr:col>
                    <xdr:colOff>38100</xdr:colOff>
                    <xdr:row>415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90" name="Spinner 295">
              <controlPr defaultSize="0" autoPict="0">
                <anchor moveWithCells="1" sizeWithCells="1">
                  <from>
                    <xdr:col>24</xdr:col>
                    <xdr:colOff>38100</xdr:colOff>
                    <xdr:row>416</xdr:row>
                    <xdr:rowOff>76200</xdr:rowOff>
                  </from>
                  <to>
                    <xdr:col>29</xdr:col>
                    <xdr:colOff>38100</xdr:colOff>
                    <xdr:row>417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91" name="Spinner 296">
              <controlPr defaultSize="0" autoPict="0">
                <anchor moveWithCells="1" sizeWithCells="1">
                  <from>
                    <xdr:col>24</xdr:col>
                    <xdr:colOff>38100</xdr:colOff>
                    <xdr:row>418</xdr:row>
                    <xdr:rowOff>76200</xdr:rowOff>
                  </from>
                  <to>
                    <xdr:col>29</xdr:col>
                    <xdr:colOff>38100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92" name="Spinner 297">
              <controlPr defaultSize="0" autoPict="0">
                <anchor moveWithCells="1" sizeWithCells="1">
                  <from>
                    <xdr:col>24</xdr:col>
                    <xdr:colOff>38100</xdr:colOff>
                    <xdr:row>420</xdr:row>
                    <xdr:rowOff>76200</xdr:rowOff>
                  </from>
                  <to>
                    <xdr:col>29</xdr:col>
                    <xdr:colOff>38100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93" name="Spinner 298">
              <controlPr defaultSize="0" autoPict="0">
                <anchor moveWithCells="1" sizeWithCells="1">
                  <from>
                    <xdr:col>24</xdr:col>
                    <xdr:colOff>38100</xdr:colOff>
                    <xdr:row>422</xdr:row>
                    <xdr:rowOff>76200</xdr:rowOff>
                  </from>
                  <to>
                    <xdr:col>29</xdr:col>
                    <xdr:colOff>38100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94" name="Spinner 299">
              <controlPr defaultSize="0" autoPict="0">
                <anchor moveWithCells="1" sizeWithCells="1">
                  <from>
                    <xdr:col>24</xdr:col>
                    <xdr:colOff>38100</xdr:colOff>
                    <xdr:row>19</xdr:row>
                    <xdr:rowOff>76200</xdr:rowOff>
                  </from>
                  <to>
                    <xdr:col>29</xdr:col>
                    <xdr:colOff>38100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95" name="Spinner 300">
              <controlPr defaultSize="0" autoPict="0">
                <anchor moveWithCells="1" sizeWithCells="1">
                  <from>
                    <xdr:col>24</xdr:col>
                    <xdr:colOff>38100</xdr:colOff>
                    <xdr:row>21</xdr:row>
                    <xdr:rowOff>76200</xdr:rowOff>
                  </from>
                  <to>
                    <xdr:col>29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96" name="Spinner 301">
              <controlPr defaultSize="0" autoPict="0">
                <anchor moveWithCells="1" sizeWithCells="1">
                  <from>
                    <xdr:col>24</xdr:col>
                    <xdr:colOff>38100</xdr:colOff>
                    <xdr:row>23</xdr:row>
                    <xdr:rowOff>76200</xdr:rowOff>
                  </from>
                  <to>
                    <xdr:col>29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97" name="Spinner 302">
              <controlPr defaultSize="0" autoPict="0">
                <anchor moveWithCells="1" sizeWithCells="1">
                  <from>
                    <xdr:col>24</xdr:col>
                    <xdr:colOff>38100</xdr:colOff>
                    <xdr:row>25</xdr:row>
                    <xdr:rowOff>76200</xdr:rowOff>
                  </from>
                  <to>
                    <xdr:col>29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98" name="Spinner 303">
              <controlPr defaultSize="0" autoPict="0">
                <anchor moveWithCells="1" sizeWithCells="1">
                  <from>
                    <xdr:col>24</xdr:col>
                    <xdr:colOff>38100</xdr:colOff>
                    <xdr:row>27</xdr:row>
                    <xdr:rowOff>76200</xdr:rowOff>
                  </from>
                  <to>
                    <xdr:col>29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99" name="Spinner 304">
              <controlPr defaultSize="0" autoPict="0">
                <anchor moveWithCells="1" sizeWithCells="1">
                  <from>
                    <xdr:col>24</xdr:col>
                    <xdr:colOff>38100</xdr:colOff>
                    <xdr:row>29</xdr:row>
                    <xdr:rowOff>76200</xdr:rowOff>
                  </from>
                  <to>
                    <xdr:col>29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00" name="Spinner 305">
              <controlPr defaultSize="0" autoPict="0">
                <anchor moveWithCells="1" sizeWithCells="1">
                  <from>
                    <xdr:col>24</xdr:col>
                    <xdr:colOff>38100</xdr:colOff>
                    <xdr:row>31</xdr:row>
                    <xdr:rowOff>76200</xdr:rowOff>
                  </from>
                  <to>
                    <xdr:col>29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01" name="Spinner 306">
              <controlPr defaultSize="0" autoPict="0">
                <anchor moveWithCells="1" sizeWithCells="1">
                  <from>
                    <xdr:col>24</xdr:col>
                    <xdr:colOff>38100</xdr:colOff>
                    <xdr:row>33</xdr:row>
                    <xdr:rowOff>76200</xdr:rowOff>
                  </from>
                  <to>
                    <xdr:col>29</xdr:col>
                    <xdr:colOff>38100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02" name="Spinner 307">
              <controlPr defaultSize="0" autoPict="0">
                <anchor moveWithCells="1" sizeWithCells="1">
                  <from>
                    <xdr:col>24</xdr:col>
                    <xdr:colOff>38100</xdr:colOff>
                    <xdr:row>35</xdr:row>
                    <xdr:rowOff>76200</xdr:rowOff>
                  </from>
                  <to>
                    <xdr:col>29</xdr:col>
                    <xdr:colOff>38100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リスト!$A$1:$A$3</xm:f>
          </x14:formula1>
          <xm:sqref>AF57:AL80 AF100:AL123 AF143:AL166 AF186:AL209 AF229:AL252 AF272:AL295 AF315:AL338 AF358:AL381 AF401:AL424 AF14:AL37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CA428"/>
  <sheetViews>
    <sheetView workbookViewId="0">
      <selection activeCell="BQ1" sqref="BQ1:BZ1"/>
    </sheetView>
  </sheetViews>
  <sheetFormatPr defaultRowHeight="13.5" x14ac:dyDescent="0.15"/>
  <cols>
    <col min="1" max="1" width="9" style="1"/>
    <col min="2" max="2" width="2.625" style="1" customWidth="1"/>
    <col min="3" max="3" width="1.5" style="1" customWidth="1"/>
    <col min="4" max="4" width="2.625" style="1" customWidth="1"/>
    <col min="5" max="5" width="3.25" style="1" customWidth="1"/>
    <col min="6" max="15" width="1.25" style="1" customWidth="1"/>
    <col min="16" max="16" width="4.5" style="1" customWidth="1"/>
    <col min="17" max="24" width="1.25" style="1" customWidth="1"/>
    <col min="25" max="25" width="1.5" style="1" customWidth="1"/>
    <col min="26" max="26" width="2.25" style="1" customWidth="1"/>
    <col min="27" max="27" width="1.25" style="1" customWidth="1"/>
    <col min="28" max="28" width="5.625" style="1" customWidth="1"/>
    <col min="29" max="29" width="2.125" style="1" customWidth="1"/>
    <col min="30" max="30" width="2.625" style="1" bestFit="1" customWidth="1"/>
    <col min="31" max="31" width="3.5" style="1" customWidth="1"/>
    <col min="32" max="32" width="3.875" style="1" customWidth="1"/>
    <col min="33" max="40" width="1.25" style="1" customWidth="1"/>
    <col min="41" max="41" width="1.5" style="1" customWidth="1"/>
    <col min="42" max="43" width="1.25" style="1" customWidth="1"/>
    <col min="44" max="44" width="1.625" style="1" customWidth="1"/>
    <col min="45" max="50" width="1.25" style="1" customWidth="1"/>
    <col min="51" max="51" width="1.5" style="1" customWidth="1"/>
    <col min="52" max="54" width="1.25" style="1" customWidth="1"/>
    <col min="55" max="55" width="1.5" style="1" customWidth="1"/>
    <col min="56" max="60" width="1.25" style="1" customWidth="1"/>
    <col min="61" max="61" width="1" style="1" customWidth="1"/>
    <col min="62" max="62" width="7.875" style="1" customWidth="1"/>
    <col min="63" max="70" width="1.25" style="1" customWidth="1"/>
    <col min="71" max="71" width="2.5" style="1" customWidth="1"/>
    <col min="72" max="78" width="1.25" style="1" customWidth="1"/>
    <col min="79" max="79" width="4.25" style="1" customWidth="1"/>
    <col min="80" max="16384" width="9" style="1"/>
  </cols>
  <sheetData>
    <row r="1" spans="1:79" ht="13.5" customHeight="1" x14ac:dyDescent="0.15">
      <c r="AA1" s="372" t="s">
        <v>38</v>
      </c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BK1" s="484" t="s">
        <v>49</v>
      </c>
      <c r="BL1" s="484"/>
      <c r="BM1" s="484"/>
      <c r="BN1" s="484"/>
      <c r="BO1" s="484"/>
      <c r="BP1" s="484"/>
      <c r="BQ1" s="485" t="str">
        <f>IF(登録番号="","",登録番号)</f>
        <v/>
      </c>
      <c r="BR1" s="485"/>
      <c r="BS1" s="485"/>
      <c r="BT1" s="485"/>
      <c r="BU1" s="485"/>
      <c r="BV1" s="485"/>
      <c r="BW1" s="485"/>
      <c r="BX1" s="485"/>
      <c r="BY1" s="485"/>
      <c r="BZ1" s="485"/>
      <c r="CA1" s="23"/>
    </row>
    <row r="2" spans="1:79" ht="14.25" customHeight="1" thickBot="1" x14ac:dyDescent="0.2">
      <c r="A2" s="449" t="s">
        <v>0</v>
      </c>
      <c r="B2" s="449"/>
      <c r="C2" s="7"/>
      <c r="D2" s="599" t="s">
        <v>30</v>
      </c>
      <c r="E2" s="599"/>
      <c r="F2" s="599"/>
      <c r="G2" s="599"/>
      <c r="H2" s="599"/>
      <c r="I2" s="599"/>
      <c r="J2" s="599"/>
      <c r="K2" s="599"/>
      <c r="L2" s="599"/>
      <c r="M2" s="599"/>
      <c r="N2" s="55"/>
      <c r="O2" s="55"/>
      <c r="P2" s="447" t="s">
        <v>1</v>
      </c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BC2" s="491" t="str">
        <f>IF(郵便番号="","",郵便番号)</f>
        <v/>
      </c>
      <c r="BD2" s="491"/>
      <c r="BE2" s="491"/>
      <c r="BF2" s="491"/>
      <c r="BG2" s="491"/>
      <c r="BH2" s="491"/>
      <c r="BI2" s="491"/>
      <c r="BJ2" s="491"/>
    </row>
    <row r="3" spans="1:79" ht="14.25" customHeight="1" thickTop="1" x14ac:dyDescent="0.15">
      <c r="A3" s="450"/>
      <c r="B3" s="450"/>
      <c r="C3" s="8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56"/>
      <c r="O3" s="56"/>
      <c r="P3" s="448"/>
      <c r="AX3" s="445" t="s">
        <v>31</v>
      </c>
      <c r="AY3" s="445"/>
      <c r="AZ3" s="445"/>
      <c r="BA3" s="445"/>
      <c r="BB3" s="445"/>
      <c r="BC3" s="502" t="str">
        <f>IF(住所="","",住所)</f>
        <v/>
      </c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  <c r="BS3" s="502"/>
      <c r="BT3" s="502"/>
      <c r="BU3" s="502"/>
      <c r="BV3" s="502"/>
      <c r="BW3" s="502"/>
      <c r="BX3" s="502"/>
      <c r="BY3" s="502"/>
      <c r="BZ3" s="502"/>
    </row>
    <row r="4" spans="1:79" ht="12.75" customHeight="1" x14ac:dyDescent="0.15">
      <c r="AE4" s="444" t="str">
        <f>IF(請求月度="","",請求月度)</f>
        <v/>
      </c>
      <c r="AF4" s="444"/>
      <c r="AG4" s="444"/>
      <c r="AH4" s="421" t="s">
        <v>16</v>
      </c>
      <c r="AI4" s="421"/>
      <c r="AJ4" s="421"/>
      <c r="AK4" s="421"/>
      <c r="AL4" s="421"/>
      <c r="AM4" s="421"/>
      <c r="AX4" s="445" t="s">
        <v>32</v>
      </c>
      <c r="AY4" s="445"/>
      <c r="AZ4" s="445"/>
      <c r="BA4" s="445"/>
      <c r="BB4" s="445"/>
      <c r="BC4" s="492" t="str">
        <f>IF(氏名="","",氏名)</f>
        <v/>
      </c>
      <c r="BD4" s="492"/>
      <c r="BE4" s="492"/>
      <c r="BF4" s="492"/>
      <c r="BG4" s="492"/>
      <c r="BH4" s="492"/>
      <c r="BI4" s="492"/>
      <c r="BJ4" s="492"/>
      <c r="BK4" s="492"/>
      <c r="BL4" s="492"/>
      <c r="BM4" s="492"/>
      <c r="BN4" s="492"/>
      <c r="BO4" s="492"/>
      <c r="BP4" s="492"/>
      <c r="BQ4" s="492"/>
      <c r="BR4" s="492"/>
      <c r="BS4" s="492"/>
      <c r="BT4" s="492"/>
      <c r="BU4" s="492"/>
      <c r="BV4" s="492"/>
      <c r="BW4" s="492"/>
      <c r="BX4" s="492"/>
      <c r="BY4" s="492"/>
      <c r="BZ4" s="492"/>
      <c r="CA4" s="24" t="s">
        <v>26</v>
      </c>
    </row>
    <row r="5" spans="1:79" ht="9.75" customHeight="1" thickBot="1" x14ac:dyDescent="0.2">
      <c r="AA5" s="4"/>
      <c r="AB5" s="4"/>
      <c r="AC5" s="4"/>
      <c r="AD5" s="4"/>
      <c r="AE5" s="300"/>
      <c r="AF5" s="300"/>
      <c r="AG5" s="300"/>
      <c r="AH5" s="451"/>
      <c r="AI5" s="451"/>
      <c r="AJ5" s="451"/>
      <c r="AK5" s="451"/>
      <c r="AL5" s="451"/>
      <c r="AM5" s="451"/>
      <c r="AN5" s="4"/>
      <c r="AX5" s="445" t="s">
        <v>33</v>
      </c>
      <c r="AY5" s="445"/>
      <c r="AZ5" s="445"/>
      <c r="BA5" s="445"/>
      <c r="BB5" s="445"/>
      <c r="BC5" s="446" t="str">
        <f>IF(電話番号="","",電話番号)</f>
        <v/>
      </c>
      <c r="BD5" s="446"/>
      <c r="BE5" s="446"/>
      <c r="BF5" s="446"/>
      <c r="BG5" s="446"/>
      <c r="BH5" s="446"/>
      <c r="BI5" s="446"/>
      <c r="BJ5" s="446"/>
      <c r="BK5" s="446"/>
      <c r="BL5" s="446"/>
      <c r="BM5" s="446"/>
      <c r="BN5" s="446"/>
      <c r="BO5" s="446"/>
      <c r="BP5" s="446"/>
      <c r="BQ5" s="446"/>
      <c r="BR5" s="446"/>
      <c r="BS5" s="446"/>
      <c r="BT5" s="446"/>
      <c r="BU5" s="446"/>
      <c r="BV5" s="446"/>
      <c r="BW5" s="446"/>
      <c r="BX5" s="446"/>
      <c r="BY5" s="446"/>
      <c r="BZ5" s="446"/>
      <c r="CA5" s="24"/>
    </row>
    <row r="6" spans="1:79" ht="9.75" customHeight="1" x14ac:dyDescent="0.15">
      <c r="A6" s="371" t="s">
        <v>29</v>
      </c>
      <c r="B6" s="438" t="str">
        <f>IF(入力用!B6&lt;&gt;"",入力用!B6 &amp; "/"&amp; 入力用!D6,"")</f>
        <v>1/1</v>
      </c>
      <c r="C6" s="439"/>
      <c r="D6" s="440"/>
      <c r="E6" s="491" t="s">
        <v>2</v>
      </c>
      <c r="F6" s="491"/>
      <c r="G6" s="491"/>
      <c r="H6" s="491"/>
      <c r="I6" s="601"/>
      <c r="J6" s="458" t="s">
        <v>3</v>
      </c>
      <c r="K6" s="459"/>
      <c r="L6" s="459"/>
      <c r="M6" s="459"/>
      <c r="N6" s="459"/>
      <c r="O6" s="459"/>
      <c r="P6" s="460"/>
      <c r="Q6" s="464"/>
      <c r="R6" s="464"/>
      <c r="S6" s="466"/>
      <c r="T6" s="452"/>
      <c r="U6" s="468"/>
      <c r="V6" s="454"/>
      <c r="W6" s="452"/>
      <c r="X6" s="456" t="s">
        <v>4</v>
      </c>
      <c r="Y6" s="3"/>
      <c r="Z6" s="3"/>
      <c r="AA6" s="3"/>
      <c r="AX6" s="445" t="s">
        <v>39</v>
      </c>
      <c r="AY6" s="445"/>
      <c r="AZ6" s="445"/>
      <c r="BA6" s="445"/>
      <c r="BB6" s="445"/>
      <c r="BC6" s="446" t="str">
        <f>IF(ＦＡＸ番号="","",ＦＡＸ番号)</f>
        <v/>
      </c>
      <c r="BD6" s="446"/>
      <c r="BE6" s="446"/>
      <c r="BF6" s="446"/>
      <c r="BG6" s="446"/>
      <c r="BH6" s="446"/>
      <c r="BI6" s="446"/>
      <c r="BJ6" s="446"/>
      <c r="BK6" s="446"/>
      <c r="BL6" s="446"/>
      <c r="BM6" s="446"/>
      <c r="BN6" s="446"/>
      <c r="BO6" s="446"/>
      <c r="BP6" s="446"/>
      <c r="BQ6" s="446"/>
      <c r="BR6" s="446"/>
      <c r="BS6" s="446"/>
      <c r="BT6" s="446"/>
      <c r="BU6" s="446"/>
      <c r="BV6" s="446"/>
      <c r="BW6" s="446"/>
      <c r="BX6" s="446"/>
      <c r="BY6" s="446"/>
      <c r="BZ6" s="446"/>
    </row>
    <row r="7" spans="1:79" ht="11.25" customHeight="1" thickBot="1" x14ac:dyDescent="0.2">
      <c r="A7" s="371"/>
      <c r="B7" s="441"/>
      <c r="C7" s="442"/>
      <c r="D7" s="443"/>
      <c r="E7" s="491"/>
      <c r="F7" s="491"/>
      <c r="G7" s="491"/>
      <c r="H7" s="491"/>
      <c r="I7" s="601"/>
      <c r="J7" s="461"/>
      <c r="K7" s="462"/>
      <c r="L7" s="462"/>
      <c r="M7" s="462"/>
      <c r="N7" s="462"/>
      <c r="O7" s="462"/>
      <c r="P7" s="463"/>
      <c r="Q7" s="465"/>
      <c r="R7" s="465"/>
      <c r="S7" s="467"/>
      <c r="T7" s="453"/>
      <c r="U7" s="469"/>
      <c r="V7" s="455"/>
      <c r="W7" s="453"/>
      <c r="X7" s="457"/>
      <c r="Y7" s="3"/>
      <c r="Z7" s="3"/>
      <c r="AB7" s="421" t="s">
        <v>40</v>
      </c>
      <c r="AC7" s="433" t="str">
        <f>IF(請求年="","",請求年)</f>
        <v/>
      </c>
      <c r="AD7" s="433"/>
      <c r="AE7" s="470" t="s">
        <v>12</v>
      </c>
      <c r="AF7" s="433" t="str">
        <f>IF(請求月="","",請求月)</f>
        <v/>
      </c>
      <c r="AG7" s="421" t="s">
        <v>15</v>
      </c>
      <c r="AH7" s="421"/>
      <c r="AI7" s="433" t="str">
        <f>IF(請求日="","",請求日)</f>
        <v/>
      </c>
      <c r="AJ7" s="433"/>
      <c r="AK7" s="433"/>
      <c r="AL7" s="421" t="s">
        <v>17</v>
      </c>
      <c r="AM7" s="421"/>
      <c r="AZ7" s="2" t="s">
        <v>5</v>
      </c>
      <c r="BA7" s="2"/>
      <c r="BB7" s="2"/>
      <c r="BC7" s="2"/>
      <c r="BD7" s="2"/>
      <c r="BE7" s="2"/>
      <c r="BF7" s="2"/>
      <c r="BG7" s="2"/>
      <c r="BH7" s="2"/>
      <c r="BI7" s="2"/>
    </row>
    <row r="8" spans="1:79" ht="6.75" customHeight="1" x14ac:dyDescent="0.15">
      <c r="J8" s="526" t="s">
        <v>7</v>
      </c>
      <c r="K8" s="527"/>
      <c r="L8" s="527"/>
      <c r="M8" s="527"/>
      <c r="N8" s="527"/>
      <c r="O8" s="527"/>
      <c r="P8" s="528"/>
      <c r="Q8" s="477" t="str">
        <f>IF(入力用!$H8&lt;10000000,"",RIGHTB(INT(入力用!$H8/10000000),1))</f>
        <v/>
      </c>
      <c r="R8" s="471" t="str">
        <f>IF(入力用!$H8&lt;1000000,"",RIGHTB(INT(入力用!$H8/1000000),1))</f>
        <v/>
      </c>
      <c r="S8" s="474" t="str">
        <f>IF(入力用!$H8&lt;100000,"",RIGHTB(INT(入力用!$H8/100000),1))</f>
        <v/>
      </c>
      <c r="T8" s="477" t="str">
        <f>IF(入力用!$H8&lt;10000,"",RIGHTB(INT(入力用!$H8/10000),1))</f>
        <v/>
      </c>
      <c r="U8" s="394" t="str">
        <f>IF(入力用!$H8&lt;1000,"",RIGHTB(INT(入力用!$H8/1000),1))</f>
        <v/>
      </c>
      <c r="V8" s="481" t="str">
        <f>IF(入力用!$H8&lt;100,"",RIGHTB(INT(入力用!$H8/100),1))</f>
        <v/>
      </c>
      <c r="W8" s="477" t="str">
        <f>IF(入力用!$H8&lt;10,"",RIGHTB(INT(入力用!$H8/10),1))</f>
        <v/>
      </c>
      <c r="X8" s="394" t="str">
        <f>IF(入力用!$H8&lt;1,"",RIGHTB(入力用!$H8,1))</f>
        <v/>
      </c>
      <c r="Y8" s="46"/>
      <c r="Z8" s="46"/>
      <c r="AA8" s="81"/>
      <c r="AB8" s="421"/>
      <c r="AC8" s="433"/>
      <c r="AD8" s="433"/>
      <c r="AE8" s="470"/>
      <c r="AF8" s="433"/>
      <c r="AG8" s="421"/>
      <c r="AH8" s="421"/>
      <c r="AI8" s="433"/>
      <c r="AJ8" s="433"/>
      <c r="AK8" s="433"/>
      <c r="AL8" s="421"/>
      <c r="AM8" s="421"/>
      <c r="AZ8" s="396"/>
      <c r="BA8" s="402"/>
      <c r="BB8" s="402"/>
      <c r="BC8" s="402"/>
      <c r="BD8" s="402"/>
      <c r="BE8" s="402"/>
      <c r="BF8" s="402"/>
      <c r="BG8" s="496"/>
      <c r="BH8" s="505" t="s">
        <v>21</v>
      </c>
      <c r="BI8" s="505"/>
      <c r="BJ8" s="505"/>
      <c r="BK8" s="506" t="str">
        <f>IF(振込先="","",振込先)</f>
        <v/>
      </c>
      <c r="BL8" s="506"/>
      <c r="BM8" s="506"/>
      <c r="BN8" s="506"/>
      <c r="BO8" s="506"/>
      <c r="BP8" s="506"/>
      <c r="BQ8" s="506"/>
      <c r="BR8" s="506"/>
      <c r="BS8" s="506"/>
      <c r="BT8" s="506"/>
      <c r="BU8" s="506"/>
      <c r="BV8" s="506"/>
      <c r="BW8" s="506"/>
      <c r="BX8" s="506"/>
      <c r="BY8" s="506"/>
      <c r="BZ8" s="506"/>
    </row>
    <row r="9" spans="1:79" ht="4.5" customHeight="1" x14ac:dyDescent="0.15">
      <c r="A9" s="491" t="s">
        <v>6</v>
      </c>
      <c r="B9" s="491"/>
      <c r="C9" s="491"/>
      <c r="D9" s="491"/>
      <c r="E9" s="491"/>
      <c r="F9" s="491"/>
      <c r="G9" s="491"/>
      <c r="H9" s="491"/>
      <c r="I9" s="601"/>
      <c r="J9" s="529"/>
      <c r="K9" s="530"/>
      <c r="L9" s="530"/>
      <c r="M9" s="530"/>
      <c r="N9" s="530"/>
      <c r="O9" s="530"/>
      <c r="P9" s="531"/>
      <c r="Q9" s="478"/>
      <c r="R9" s="472"/>
      <c r="S9" s="475"/>
      <c r="T9" s="478"/>
      <c r="U9" s="415"/>
      <c r="V9" s="482"/>
      <c r="W9" s="478"/>
      <c r="X9" s="415"/>
      <c r="Y9" s="46"/>
      <c r="Z9" s="46"/>
      <c r="AA9" s="46"/>
      <c r="AZ9" s="416"/>
      <c r="BA9" s="493"/>
      <c r="BB9" s="493"/>
      <c r="BC9" s="493"/>
      <c r="BD9" s="493"/>
      <c r="BE9" s="493"/>
      <c r="BF9" s="493"/>
      <c r="BG9" s="497"/>
      <c r="BH9" s="505"/>
      <c r="BI9" s="505"/>
      <c r="BJ9" s="505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  <c r="BV9" s="506"/>
      <c r="BW9" s="506"/>
      <c r="BX9" s="506"/>
      <c r="BY9" s="506"/>
      <c r="BZ9" s="506"/>
    </row>
    <row r="10" spans="1:79" ht="9.75" customHeight="1" thickBot="1" x14ac:dyDescent="0.2">
      <c r="A10" s="491"/>
      <c r="B10" s="491"/>
      <c r="C10" s="491"/>
      <c r="D10" s="491"/>
      <c r="E10" s="491"/>
      <c r="F10" s="491"/>
      <c r="G10" s="491"/>
      <c r="H10" s="491"/>
      <c r="I10" s="601"/>
      <c r="J10" s="532"/>
      <c r="K10" s="533"/>
      <c r="L10" s="533"/>
      <c r="M10" s="533"/>
      <c r="N10" s="533"/>
      <c r="O10" s="533"/>
      <c r="P10" s="534"/>
      <c r="Q10" s="479"/>
      <c r="R10" s="473"/>
      <c r="S10" s="476"/>
      <c r="T10" s="479"/>
      <c r="U10" s="480"/>
      <c r="V10" s="483"/>
      <c r="W10" s="479"/>
      <c r="X10" s="480"/>
      <c r="Y10" s="46"/>
      <c r="Z10" s="46"/>
      <c r="AA10" s="46"/>
      <c r="AZ10" s="494"/>
      <c r="BA10" s="495"/>
      <c r="BB10" s="495"/>
      <c r="BC10" s="495"/>
      <c r="BD10" s="495"/>
      <c r="BE10" s="495"/>
      <c r="BF10" s="495"/>
      <c r="BG10" s="498"/>
      <c r="BH10" s="54"/>
      <c r="BI10" s="54"/>
      <c r="BJ10" s="54"/>
      <c r="BK10" s="499" t="str">
        <f>IF(口座番号="","",口座番号)</f>
        <v/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/>
    </row>
    <row r="11" spans="1:79" ht="7.5" customHeight="1" thickBot="1" x14ac:dyDescent="0.2">
      <c r="BH11" s="4"/>
      <c r="BI11" s="4"/>
    </row>
    <row r="12" spans="1:79" x14ac:dyDescent="0.15">
      <c r="A12" s="436" t="s">
        <v>8</v>
      </c>
      <c r="B12" s="422" t="s">
        <v>35</v>
      </c>
      <c r="C12" s="381"/>
      <c r="D12" s="381"/>
      <c r="E12" s="381"/>
      <c r="F12" s="381"/>
      <c r="G12" s="381"/>
      <c r="H12" s="381"/>
      <c r="I12" s="423"/>
      <c r="J12" s="422" t="s">
        <v>36</v>
      </c>
      <c r="K12" s="381"/>
      <c r="L12" s="381"/>
      <c r="M12" s="381"/>
      <c r="N12" s="381"/>
      <c r="O12" s="423"/>
      <c r="P12" s="422" t="s">
        <v>9</v>
      </c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423"/>
      <c r="AB12" s="422" t="s">
        <v>10</v>
      </c>
      <c r="AC12" s="423"/>
      <c r="AD12" s="385" t="s">
        <v>11</v>
      </c>
      <c r="AE12" s="422" t="s">
        <v>13</v>
      </c>
      <c r="AF12" s="381"/>
      <c r="AG12" s="381"/>
      <c r="AH12" s="561" t="s">
        <v>14</v>
      </c>
      <c r="AI12" s="381"/>
      <c r="AJ12" s="381"/>
      <c r="AK12" s="381"/>
      <c r="AL12" s="381"/>
      <c r="AM12" s="381"/>
      <c r="AN12" s="381"/>
      <c r="AO12" s="382"/>
      <c r="AP12" s="520" t="s">
        <v>47</v>
      </c>
      <c r="AQ12" s="521"/>
      <c r="AR12" s="522"/>
      <c r="AS12" s="381" t="s">
        <v>46</v>
      </c>
      <c r="AT12" s="381"/>
      <c r="AU12" s="381"/>
      <c r="AV12" s="381"/>
      <c r="AW12" s="381"/>
      <c r="AX12" s="381"/>
      <c r="AY12" s="382"/>
      <c r="AZ12" s="507" t="s">
        <v>18</v>
      </c>
      <c r="BA12" s="507"/>
      <c r="BB12" s="507"/>
      <c r="BC12" s="508"/>
      <c r="BD12" s="550" t="s">
        <v>20</v>
      </c>
      <c r="BE12" s="551"/>
      <c r="BF12" s="551"/>
      <c r="BG12" s="551"/>
      <c r="BH12" s="551"/>
      <c r="BI12" s="552"/>
      <c r="BJ12" s="509" t="s">
        <v>54</v>
      </c>
      <c r="BK12" s="516" t="s">
        <v>24</v>
      </c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8"/>
      <c r="CA12" s="5" t="s">
        <v>25</v>
      </c>
    </row>
    <row r="13" spans="1:79" ht="14.25" thickBot="1" x14ac:dyDescent="0.2">
      <c r="A13" s="437"/>
      <c r="B13" s="424"/>
      <c r="C13" s="425"/>
      <c r="D13" s="425"/>
      <c r="E13" s="425"/>
      <c r="F13" s="425"/>
      <c r="G13" s="425"/>
      <c r="H13" s="425"/>
      <c r="I13" s="426"/>
      <c r="J13" s="424" t="s">
        <v>37</v>
      </c>
      <c r="K13" s="425"/>
      <c r="L13" s="425"/>
      <c r="M13" s="425"/>
      <c r="N13" s="425"/>
      <c r="O13" s="426"/>
      <c r="P13" s="424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6"/>
      <c r="AB13" s="424"/>
      <c r="AC13" s="426"/>
      <c r="AD13" s="386"/>
      <c r="AE13" s="424"/>
      <c r="AF13" s="425"/>
      <c r="AG13" s="425"/>
      <c r="AH13" s="562"/>
      <c r="AI13" s="383"/>
      <c r="AJ13" s="383"/>
      <c r="AK13" s="383"/>
      <c r="AL13" s="383"/>
      <c r="AM13" s="383"/>
      <c r="AN13" s="383"/>
      <c r="AO13" s="384"/>
      <c r="AP13" s="523"/>
      <c r="AQ13" s="524"/>
      <c r="AR13" s="525"/>
      <c r="AS13" s="383"/>
      <c r="AT13" s="383"/>
      <c r="AU13" s="383"/>
      <c r="AV13" s="383"/>
      <c r="AW13" s="383"/>
      <c r="AX13" s="383"/>
      <c r="AY13" s="384"/>
      <c r="AZ13" s="503" t="s">
        <v>19</v>
      </c>
      <c r="BA13" s="503"/>
      <c r="BB13" s="503"/>
      <c r="BC13" s="504"/>
      <c r="BD13" s="424"/>
      <c r="BE13" s="425"/>
      <c r="BF13" s="425"/>
      <c r="BG13" s="425"/>
      <c r="BH13" s="425"/>
      <c r="BI13" s="426"/>
      <c r="BJ13" s="510"/>
      <c r="BK13" s="515" t="s">
        <v>45</v>
      </c>
      <c r="BL13" s="445"/>
      <c r="BM13" s="445"/>
      <c r="BN13" s="445"/>
      <c r="BO13" s="445"/>
      <c r="BP13" s="445"/>
      <c r="BQ13" s="445"/>
      <c r="BR13" s="445"/>
      <c r="BS13" s="31"/>
      <c r="BT13" s="383" t="s">
        <v>46</v>
      </c>
      <c r="BU13" s="383"/>
      <c r="BV13" s="383"/>
      <c r="BW13" s="383"/>
      <c r="BX13" s="383"/>
      <c r="BY13" s="383"/>
      <c r="BZ13" s="519"/>
      <c r="CA13" s="6" t="s">
        <v>26</v>
      </c>
    </row>
    <row r="14" spans="1:79" ht="13.5" customHeight="1" x14ac:dyDescent="0.15">
      <c r="A14" s="434" t="str">
        <f>IF(入力用!A14="","",入力用!A14)</f>
        <v/>
      </c>
      <c r="B14" s="427" t="str">
        <f>IF(入力用!B14="","",入力用!B14)</f>
        <v/>
      </c>
      <c r="C14" s="428"/>
      <c r="D14" s="428"/>
      <c r="E14" s="428"/>
      <c r="F14" s="428"/>
      <c r="G14" s="428"/>
      <c r="H14" s="428"/>
      <c r="I14" s="429"/>
      <c r="J14" s="570" t="str">
        <f>IF(入力用!F14="","",入力用!F14)</f>
        <v/>
      </c>
      <c r="K14" s="571"/>
      <c r="L14" s="571"/>
      <c r="M14" s="571"/>
      <c r="N14" s="571"/>
      <c r="O14" s="572"/>
      <c r="P14" s="427" t="str">
        <f>IF(入力用!G14="","",入力用!G14)</f>
        <v/>
      </c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9"/>
      <c r="AB14" s="427" t="str">
        <f>IF(入力用!R14="","",入力用!R14)</f>
        <v/>
      </c>
      <c r="AC14" s="429"/>
      <c r="AD14" s="553" t="str">
        <f>IF(入力用!T14="","",入力用!T14)</f>
        <v/>
      </c>
      <c r="AE14" s="555" t="str">
        <f>IF(入力用!U14="","",入力用!U14)</f>
        <v/>
      </c>
      <c r="AF14" s="556"/>
      <c r="AG14" s="557"/>
      <c r="AH14" s="94" t="str">
        <f>IF(入力用!$AV14&lt;0,"▲","")</f>
        <v/>
      </c>
      <c r="AI14" s="89"/>
      <c r="AJ14" s="539" t="str">
        <f>IF(ABS(入力用!$AV14)&lt;100000,"",RIGHTB(INT(ABS(入力用!$AV14)/100000),1))</f>
        <v/>
      </c>
      <c r="AK14" s="535" t="str">
        <f>IF(ABS(入力用!$AV14)&lt;10000,"",RIGHTB(INT(ABS(入力用!$AV14)/10000),1))</f>
        <v/>
      </c>
      <c r="AL14" s="544" t="str">
        <f>IF(ABS(入力用!$AV14)&lt;1000,"",RIGHTB(INT(ABS(入力用!$AV14)/1000),1))</f>
        <v/>
      </c>
      <c r="AM14" s="539" t="str">
        <f>IF(ABS(入力用!$AV14)&lt;100,"",RIGHTB(INT(ABS(入力用!$AV14)/100),1))</f>
        <v/>
      </c>
      <c r="AN14" s="535" t="str">
        <f>IF(ABS(入力用!$AV14)&lt;10,"",RIGHTB(INT(ABS(入力用!$AV14)/10),1))</f>
        <v/>
      </c>
      <c r="AO14" s="537" t="str">
        <f>IF(ABS(入力用!$AV14)&lt;1,"",RIGHTB(入力用!$AV14,1))</f>
        <v/>
      </c>
      <c r="AP14" s="500" t="str">
        <f>IF(入力用!X14="","",IF(入力用!$AM14=3,"",RIGHTB(INT(入力用!$AT14/10),1)))</f>
        <v/>
      </c>
      <c r="AQ14" s="544" t="str">
        <f>IF(入力用!X14="","",RIGHTB(入力用!$AT14,1))</f>
        <v/>
      </c>
      <c r="AR14" s="546" t="s">
        <v>48</v>
      </c>
      <c r="AS14" s="94" t="str">
        <f>IF(入力用!$AV14&lt;0,"▲","")</f>
        <v/>
      </c>
      <c r="AT14" s="92"/>
      <c r="AU14" s="535" t="str">
        <f>IF(ABS(入力用!$BE14)&lt;10000,"",RIGHTB(INT(ABS(入力用!$BE14)/10000),1))</f>
        <v/>
      </c>
      <c r="AV14" s="544" t="str">
        <f>IF(ABS(入力用!$BE14)&lt;1000,"",RIGHTB(INT(ABS(入力用!$BE14)/1000),1))</f>
        <v/>
      </c>
      <c r="AW14" s="539" t="str">
        <f>IF(ABS(入力用!$BE14)&lt;100,"",RIGHTB(INT(ABS(入力用!$BE14)/100),1))</f>
        <v/>
      </c>
      <c r="AX14" s="535" t="str">
        <f>IF(ABS(入力用!$BE14)&lt;10,"",RIGHTB(INT(ABS(入力用!$BE14)/10),1))</f>
        <v/>
      </c>
      <c r="AY14" s="541" t="str">
        <f>IF(ABS(入力用!$BE14)=0,"",RIGHTB(入力用!$BE14,1))</f>
        <v/>
      </c>
      <c r="AZ14" s="543"/>
      <c r="BA14" s="387"/>
      <c r="BB14" s="387"/>
      <c r="BC14" s="389"/>
      <c r="BD14" s="391"/>
      <c r="BE14" s="392"/>
      <c r="BF14" s="392"/>
      <c r="BG14" s="392"/>
      <c r="BH14" s="392"/>
      <c r="BI14" s="393"/>
      <c r="BJ14" s="394"/>
      <c r="BK14" s="396"/>
      <c r="BL14" s="398"/>
      <c r="BM14" s="400"/>
      <c r="BN14" s="402"/>
      <c r="BO14" s="398"/>
      <c r="BP14" s="400"/>
      <c r="BQ14" s="402"/>
      <c r="BR14" s="404"/>
      <c r="BS14" s="406"/>
      <c r="BT14" s="408"/>
      <c r="BU14" s="400"/>
      <c r="BV14" s="402"/>
      <c r="BW14" s="398"/>
      <c r="BX14" s="400"/>
      <c r="BY14" s="402"/>
      <c r="BZ14" s="404"/>
      <c r="CA14" s="474"/>
    </row>
    <row r="15" spans="1:79" ht="13.5" customHeight="1" x14ac:dyDescent="0.15">
      <c r="A15" s="435"/>
      <c r="B15" s="430"/>
      <c r="C15" s="431"/>
      <c r="D15" s="431"/>
      <c r="E15" s="431"/>
      <c r="F15" s="431"/>
      <c r="G15" s="431"/>
      <c r="H15" s="431"/>
      <c r="I15" s="432"/>
      <c r="J15" s="547" t="str">
        <f>IF(入力用!F15="","",入力用!F15)</f>
        <v/>
      </c>
      <c r="K15" s="548"/>
      <c r="L15" s="548"/>
      <c r="M15" s="548"/>
      <c r="N15" s="548"/>
      <c r="O15" s="549"/>
      <c r="P15" s="430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2"/>
      <c r="AB15" s="430"/>
      <c r="AC15" s="432"/>
      <c r="AD15" s="554"/>
      <c r="AE15" s="558"/>
      <c r="AF15" s="559"/>
      <c r="AG15" s="560"/>
      <c r="AH15" s="88" t="str">
        <f>IF(ABS(入力用!$AV14)&lt;10000000,"",RIGHTB(INT(ABS(入力用!$AV14)/10000000),1))</f>
        <v/>
      </c>
      <c r="AI15" s="90" t="str">
        <f>IF(ABS(入力用!$AV14)&lt;1000000,"",RIGHTB(INT(ABS(入力用!$AV14)/1000000),1))</f>
        <v/>
      </c>
      <c r="AJ15" s="540"/>
      <c r="AK15" s="536"/>
      <c r="AL15" s="545"/>
      <c r="AM15" s="540"/>
      <c r="AN15" s="536"/>
      <c r="AO15" s="538"/>
      <c r="AP15" s="501"/>
      <c r="AQ15" s="545"/>
      <c r="AR15" s="488"/>
      <c r="AS15" s="95" t="str">
        <f>IF(ABS(入力用!$BE14)&lt;1000000,"",RIGHTB(INT(ABS(入力用!$BE14)/1000000),1))</f>
        <v/>
      </c>
      <c r="AT15" s="96" t="str">
        <f>IF(ABS(入力用!$BE14)&lt;100000,"",RIGHTB(INT(ABS(入力用!$BE14)/100000),1))</f>
        <v/>
      </c>
      <c r="AU15" s="536"/>
      <c r="AV15" s="545"/>
      <c r="AW15" s="540"/>
      <c r="AX15" s="536"/>
      <c r="AY15" s="542"/>
      <c r="AZ15" s="411"/>
      <c r="BA15" s="388"/>
      <c r="BB15" s="388"/>
      <c r="BC15" s="390"/>
      <c r="BD15" s="378"/>
      <c r="BE15" s="379"/>
      <c r="BF15" s="379"/>
      <c r="BG15" s="379"/>
      <c r="BH15" s="379"/>
      <c r="BI15" s="380"/>
      <c r="BJ15" s="395"/>
      <c r="BK15" s="397"/>
      <c r="BL15" s="399"/>
      <c r="BM15" s="401"/>
      <c r="BN15" s="403"/>
      <c r="BO15" s="399"/>
      <c r="BP15" s="401"/>
      <c r="BQ15" s="403"/>
      <c r="BR15" s="405"/>
      <c r="BS15" s="407"/>
      <c r="BT15" s="409"/>
      <c r="BU15" s="401"/>
      <c r="BV15" s="403"/>
      <c r="BW15" s="399"/>
      <c r="BX15" s="401"/>
      <c r="BY15" s="403"/>
      <c r="BZ15" s="405"/>
      <c r="CA15" s="409"/>
    </row>
    <row r="16" spans="1:79" ht="13.5" customHeight="1" x14ac:dyDescent="0.15">
      <c r="A16" s="434" t="str">
        <f>IF(入力用!A16="","",入力用!A16)</f>
        <v/>
      </c>
      <c r="B16" s="427" t="str">
        <f>IF(入力用!B16="","",入力用!B16)</f>
        <v/>
      </c>
      <c r="C16" s="428"/>
      <c r="D16" s="428"/>
      <c r="E16" s="428"/>
      <c r="F16" s="428"/>
      <c r="G16" s="428"/>
      <c r="H16" s="428"/>
      <c r="I16" s="429"/>
      <c r="J16" s="570" t="str">
        <f>IF(入力用!F16="","",入力用!F16)</f>
        <v/>
      </c>
      <c r="K16" s="571"/>
      <c r="L16" s="571"/>
      <c r="M16" s="571"/>
      <c r="N16" s="571"/>
      <c r="O16" s="572"/>
      <c r="P16" s="427" t="str">
        <f>IF(入力用!G16="","",入力用!G16)</f>
        <v/>
      </c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9"/>
      <c r="AB16" s="427" t="str">
        <f>IF(入力用!R16="","",入力用!R16)</f>
        <v/>
      </c>
      <c r="AC16" s="429"/>
      <c r="AD16" s="553" t="str">
        <f>IF(入力用!T16="","",入力用!T16)</f>
        <v/>
      </c>
      <c r="AE16" s="555" t="str">
        <f>IF(入力用!U16="","",入力用!U16)</f>
        <v/>
      </c>
      <c r="AF16" s="556"/>
      <c r="AG16" s="557"/>
      <c r="AH16" s="97" t="str">
        <f>IF(入力用!$AV16&lt;0,"▲","")</f>
        <v/>
      </c>
      <c r="AI16" s="99"/>
      <c r="AJ16" s="564" t="str">
        <f>IF(ABS(入力用!$AV16)&lt;100000,"",RIGHTB(INT(ABS(入力用!$AV16)/100000),1))</f>
        <v/>
      </c>
      <c r="AK16" s="565" t="str">
        <f>IF(ABS(入力用!$AV16)&lt;10000,"",RIGHTB(INT(ABS(入力用!$AV16)/10000),1))</f>
        <v/>
      </c>
      <c r="AL16" s="567" t="str">
        <f>IF(ABS(入力用!$AV16)&lt;1000,"",RIGHTB(INT(ABS(入力用!$AV16)/1000),1))</f>
        <v/>
      </c>
      <c r="AM16" s="564" t="str">
        <f>IF(ABS(入力用!$AV16)&lt;100,"",RIGHTB(INT(ABS(入力用!$AV16)/100),1))</f>
        <v/>
      </c>
      <c r="AN16" s="565" t="str">
        <f>IF(ABS(入力用!$AV16)&lt;10,"",RIGHTB(INT(ABS(入力用!$AV16)/10),1))</f>
        <v/>
      </c>
      <c r="AO16" s="542" t="str">
        <f>IF(ABS(入力用!$AV16)&lt;1,"",RIGHTB(入力用!$AV16,1))</f>
        <v/>
      </c>
      <c r="AP16" s="511" t="str">
        <f>IF(入力用!X16="","",IF(入力用!$AM16=3,"",RIGHTB(INT(入力用!$AT16/10),1)))</f>
        <v/>
      </c>
      <c r="AQ16" s="512" t="str">
        <f>IF(入力用!X16="","",RIGHTB(入力用!$AT16,1))</f>
        <v/>
      </c>
      <c r="AR16" s="514" t="s">
        <v>48</v>
      </c>
      <c r="AS16" s="97" t="str">
        <f>IF(入力用!$AV16&lt;0,"▲","")</f>
        <v/>
      </c>
      <c r="AT16" s="98"/>
      <c r="AU16" s="565" t="str">
        <f>IF(ABS(入力用!$BE16)&lt;10000,"",RIGHTB(INT(ABS(入力用!$BE16)/10000),1))</f>
        <v/>
      </c>
      <c r="AV16" s="567" t="str">
        <f>IF(ABS(入力用!$BE16)&lt;1000,"",RIGHTB(INT(ABS(入力用!$BE16)/1000),1))</f>
        <v/>
      </c>
      <c r="AW16" s="564" t="str">
        <f>IF(ABS(入力用!$BE16)&lt;100,"",RIGHTB(INT(ABS(入力用!$BE16)/100),1))</f>
        <v/>
      </c>
      <c r="AX16" s="565" t="str">
        <f>IF(ABS(入力用!$BE16)&lt;10,"",RIGHTB(INT(ABS(入力用!$BE16)/10),1))</f>
        <v/>
      </c>
      <c r="AY16" s="542" t="str">
        <f>IF(ABS(入力用!$BE16)=0,"",RIGHTB(入力用!$BE16,1))</f>
        <v/>
      </c>
      <c r="AZ16" s="410"/>
      <c r="BA16" s="568"/>
      <c r="BB16" s="568"/>
      <c r="BC16" s="569"/>
      <c r="BD16" s="412"/>
      <c r="BE16" s="413"/>
      <c r="BF16" s="413"/>
      <c r="BG16" s="413"/>
      <c r="BH16" s="413"/>
      <c r="BI16" s="414"/>
      <c r="BJ16" s="415"/>
      <c r="BK16" s="416"/>
      <c r="BL16" s="417"/>
      <c r="BM16" s="418"/>
      <c r="BN16" s="493"/>
      <c r="BO16" s="417"/>
      <c r="BP16" s="418"/>
      <c r="BQ16" s="493"/>
      <c r="BR16" s="563"/>
      <c r="BS16" s="566"/>
      <c r="BT16" s="475"/>
      <c r="BU16" s="418"/>
      <c r="BV16" s="493"/>
      <c r="BW16" s="417"/>
      <c r="BX16" s="418"/>
      <c r="BY16" s="493"/>
      <c r="BZ16" s="563"/>
      <c r="CA16" s="474"/>
    </row>
    <row r="17" spans="1:79" ht="13.5" customHeight="1" x14ac:dyDescent="0.15">
      <c r="A17" s="435"/>
      <c r="B17" s="430"/>
      <c r="C17" s="431"/>
      <c r="D17" s="431"/>
      <c r="E17" s="431"/>
      <c r="F17" s="431"/>
      <c r="G17" s="431"/>
      <c r="H17" s="431"/>
      <c r="I17" s="432"/>
      <c r="J17" s="547" t="str">
        <f>IF(入力用!F17="","",入力用!F17)</f>
        <v/>
      </c>
      <c r="K17" s="548"/>
      <c r="L17" s="548"/>
      <c r="M17" s="548"/>
      <c r="N17" s="548"/>
      <c r="O17" s="549"/>
      <c r="P17" s="430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2"/>
      <c r="AB17" s="430"/>
      <c r="AC17" s="432"/>
      <c r="AD17" s="554"/>
      <c r="AE17" s="558"/>
      <c r="AF17" s="559"/>
      <c r="AG17" s="560"/>
      <c r="AH17" s="100" t="str">
        <f>IF(ABS(入力用!$AV16)&lt;10000000,"",RIGHTB(INT(ABS(入力用!$AV16)/10000000),1))</f>
        <v/>
      </c>
      <c r="AI17" s="101" t="str">
        <f>IF(ABS(入力用!$AV16)&lt;1000000,"",RIGHTB(INT(ABS(入力用!$AV16)/1000000),1))</f>
        <v/>
      </c>
      <c r="AJ17" s="564"/>
      <c r="AK17" s="565"/>
      <c r="AL17" s="567"/>
      <c r="AM17" s="564"/>
      <c r="AN17" s="565"/>
      <c r="AO17" s="542"/>
      <c r="AP17" s="511"/>
      <c r="AQ17" s="513"/>
      <c r="AR17" s="514"/>
      <c r="AS17" s="91" t="str">
        <f>IF(ABS(入力用!$BE16)&lt;1000000,"",RIGHTB(INT(ABS(入力用!$BE16)/1000000),1))</f>
        <v/>
      </c>
      <c r="AT17" s="93" t="str">
        <f>IF(ABS(入力用!$BE16)&lt;100000,"",RIGHTB(INT(ABS(入力用!$BE16)/100000),1))</f>
        <v/>
      </c>
      <c r="AU17" s="565"/>
      <c r="AV17" s="567"/>
      <c r="AW17" s="564"/>
      <c r="AX17" s="565"/>
      <c r="AY17" s="542"/>
      <c r="AZ17" s="411"/>
      <c r="BA17" s="388"/>
      <c r="BB17" s="388"/>
      <c r="BC17" s="390"/>
      <c r="BD17" s="378"/>
      <c r="BE17" s="379"/>
      <c r="BF17" s="379"/>
      <c r="BG17" s="379"/>
      <c r="BH17" s="379"/>
      <c r="BI17" s="380"/>
      <c r="BJ17" s="395"/>
      <c r="BK17" s="397"/>
      <c r="BL17" s="399"/>
      <c r="BM17" s="401"/>
      <c r="BN17" s="403"/>
      <c r="BO17" s="399"/>
      <c r="BP17" s="401"/>
      <c r="BQ17" s="403"/>
      <c r="BR17" s="405"/>
      <c r="BS17" s="566"/>
      <c r="BT17" s="409"/>
      <c r="BU17" s="401"/>
      <c r="BV17" s="403"/>
      <c r="BW17" s="399"/>
      <c r="BX17" s="401"/>
      <c r="BY17" s="403"/>
      <c r="BZ17" s="405"/>
      <c r="CA17" s="409"/>
    </row>
    <row r="18" spans="1:79" ht="13.5" customHeight="1" x14ac:dyDescent="0.15">
      <c r="A18" s="434" t="str">
        <f>IF(入力用!A18="","",入力用!A18)</f>
        <v/>
      </c>
      <c r="B18" s="427" t="str">
        <f>IF(入力用!B18="","",入力用!B18)</f>
        <v/>
      </c>
      <c r="C18" s="428"/>
      <c r="D18" s="428"/>
      <c r="E18" s="428"/>
      <c r="F18" s="428"/>
      <c r="G18" s="428"/>
      <c r="H18" s="428"/>
      <c r="I18" s="429"/>
      <c r="J18" s="570" t="str">
        <f>IF(入力用!F18="","",入力用!F18)</f>
        <v/>
      </c>
      <c r="K18" s="571"/>
      <c r="L18" s="571"/>
      <c r="M18" s="571"/>
      <c r="N18" s="571"/>
      <c r="O18" s="572"/>
      <c r="P18" s="427" t="str">
        <f>IF(入力用!G18="","",入力用!G18)</f>
        <v/>
      </c>
      <c r="Q18" s="428"/>
      <c r="R18" s="428"/>
      <c r="S18" s="428"/>
      <c r="T18" s="428"/>
      <c r="U18" s="428"/>
      <c r="V18" s="428"/>
      <c r="W18" s="428"/>
      <c r="X18" s="428"/>
      <c r="Y18" s="428"/>
      <c r="Z18" s="428"/>
      <c r="AA18" s="429"/>
      <c r="AB18" s="427" t="str">
        <f>IF(入力用!R18="","",入力用!R18)</f>
        <v/>
      </c>
      <c r="AC18" s="429"/>
      <c r="AD18" s="553" t="str">
        <f>IF(入力用!T18="","",入力用!T18)</f>
        <v/>
      </c>
      <c r="AE18" s="555" t="str">
        <f>IF(入力用!U18="","",入力用!U18)</f>
        <v/>
      </c>
      <c r="AF18" s="556"/>
      <c r="AG18" s="557"/>
      <c r="AH18" s="97" t="str">
        <f>IF(入力用!$AV18&lt;0,"▲","")</f>
        <v/>
      </c>
      <c r="AI18" s="99"/>
      <c r="AJ18" s="564" t="str">
        <f>IF(ABS(入力用!$AV18)&lt;100000,"",RIGHTB(INT(ABS(入力用!$AV18)/100000),1))</f>
        <v/>
      </c>
      <c r="AK18" s="565" t="str">
        <f>IF(ABS(入力用!$AV18)&lt;10000,"",RIGHTB(INT(ABS(入力用!$AV18)/10000),1))</f>
        <v/>
      </c>
      <c r="AL18" s="567" t="str">
        <f>IF(ABS(入力用!$AV18)&lt;1000,"",RIGHTB(INT(ABS(入力用!$AV18)/1000),1))</f>
        <v/>
      </c>
      <c r="AM18" s="564" t="str">
        <f>IF(ABS(入力用!$AV18)&lt;100,"",RIGHTB(INT(ABS(入力用!$AV18)/100),1))</f>
        <v/>
      </c>
      <c r="AN18" s="565" t="str">
        <f>IF(ABS(入力用!$AV18)&lt;10,"",RIGHTB(INT(ABS(入力用!$AV18)/10),1))</f>
        <v/>
      </c>
      <c r="AO18" s="542" t="str">
        <f>IF(ABS(入力用!$AV18)&lt;1,"",RIGHTB(入力用!$AV18,1))</f>
        <v/>
      </c>
      <c r="AP18" s="511" t="str">
        <f>IF(入力用!X18="","",IF(入力用!$AM18=3,"",RIGHTB(INT(入力用!$AT18/10),1)))</f>
        <v/>
      </c>
      <c r="AQ18" s="512" t="str">
        <f>IF(入力用!X18="","",RIGHTB(入力用!$AT18,1))</f>
        <v/>
      </c>
      <c r="AR18" s="514" t="s">
        <v>48</v>
      </c>
      <c r="AS18" s="97" t="str">
        <f>IF(入力用!$AV18&lt;0,"▲","")</f>
        <v/>
      </c>
      <c r="AT18" s="98"/>
      <c r="AU18" s="565" t="str">
        <f>IF(ABS(入力用!$BE18)&lt;10000,"",RIGHTB(INT(ABS(入力用!$BE18)/10000),1))</f>
        <v/>
      </c>
      <c r="AV18" s="567" t="str">
        <f>IF(ABS(入力用!$BE18)&lt;1000,"",RIGHTB(INT(ABS(入力用!$BE18)/1000),1))</f>
        <v/>
      </c>
      <c r="AW18" s="564" t="str">
        <f>IF(ABS(入力用!$BE18)&lt;100,"",RIGHTB(INT(ABS(入力用!$BE18)/100),1))</f>
        <v/>
      </c>
      <c r="AX18" s="565" t="str">
        <f>IF(ABS(入力用!$BE18)&lt;10,"",RIGHTB(INT(ABS(入力用!$BE18)/10),1))</f>
        <v/>
      </c>
      <c r="AY18" s="542" t="str">
        <f>IF(ABS(入力用!$BE18)=0,"",RIGHTB(入力用!$BE18,1))</f>
        <v/>
      </c>
      <c r="AZ18" s="410"/>
      <c r="BA18" s="568"/>
      <c r="BB18" s="568"/>
      <c r="BC18" s="569"/>
      <c r="BD18" s="412"/>
      <c r="BE18" s="413"/>
      <c r="BF18" s="413"/>
      <c r="BG18" s="413"/>
      <c r="BH18" s="413"/>
      <c r="BI18" s="414"/>
      <c r="BJ18" s="415"/>
      <c r="BK18" s="416"/>
      <c r="BL18" s="417"/>
      <c r="BM18" s="418"/>
      <c r="BN18" s="493"/>
      <c r="BO18" s="417"/>
      <c r="BP18" s="418"/>
      <c r="BQ18" s="493"/>
      <c r="BR18" s="563"/>
      <c r="BS18" s="566"/>
      <c r="BT18" s="475"/>
      <c r="BU18" s="418"/>
      <c r="BV18" s="493"/>
      <c r="BW18" s="417"/>
      <c r="BX18" s="418"/>
      <c r="BY18" s="493"/>
      <c r="BZ18" s="563"/>
      <c r="CA18" s="474"/>
    </row>
    <row r="19" spans="1:79" ht="13.5" customHeight="1" x14ac:dyDescent="0.15">
      <c r="A19" s="435"/>
      <c r="B19" s="430"/>
      <c r="C19" s="431"/>
      <c r="D19" s="431"/>
      <c r="E19" s="431"/>
      <c r="F19" s="431"/>
      <c r="G19" s="431"/>
      <c r="H19" s="431"/>
      <c r="I19" s="432"/>
      <c r="J19" s="547" t="str">
        <f>IF(入力用!F19="","",入力用!F19)</f>
        <v/>
      </c>
      <c r="K19" s="548"/>
      <c r="L19" s="548"/>
      <c r="M19" s="548"/>
      <c r="N19" s="548"/>
      <c r="O19" s="549"/>
      <c r="P19" s="430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2"/>
      <c r="AB19" s="430"/>
      <c r="AC19" s="432"/>
      <c r="AD19" s="554"/>
      <c r="AE19" s="558"/>
      <c r="AF19" s="559"/>
      <c r="AG19" s="560"/>
      <c r="AH19" s="100" t="str">
        <f>IF(ABS(入力用!$AV18)&lt;10000000,"",RIGHTB(INT(ABS(入力用!$AV18)/10000000),1))</f>
        <v/>
      </c>
      <c r="AI19" s="101" t="str">
        <f>IF(ABS(入力用!$AV18)&lt;1000000,"",RIGHTB(INT(ABS(入力用!$AV18)/1000000),1))</f>
        <v/>
      </c>
      <c r="AJ19" s="564"/>
      <c r="AK19" s="565"/>
      <c r="AL19" s="567"/>
      <c r="AM19" s="564"/>
      <c r="AN19" s="565"/>
      <c r="AO19" s="542"/>
      <c r="AP19" s="511"/>
      <c r="AQ19" s="513"/>
      <c r="AR19" s="514"/>
      <c r="AS19" s="91" t="str">
        <f>IF(ABS(入力用!$BE18)&lt;1000000,"",RIGHTB(INT(ABS(入力用!$BE18)/1000000),1))</f>
        <v/>
      </c>
      <c r="AT19" s="93" t="str">
        <f>IF(ABS(入力用!$BE18)&lt;100000,"",RIGHTB(INT(ABS(入力用!$BE18)/100000),1))</f>
        <v/>
      </c>
      <c r="AU19" s="565"/>
      <c r="AV19" s="567"/>
      <c r="AW19" s="564"/>
      <c r="AX19" s="565"/>
      <c r="AY19" s="542"/>
      <c r="AZ19" s="411"/>
      <c r="BA19" s="388"/>
      <c r="BB19" s="388"/>
      <c r="BC19" s="390"/>
      <c r="BD19" s="378"/>
      <c r="BE19" s="379"/>
      <c r="BF19" s="379"/>
      <c r="BG19" s="379"/>
      <c r="BH19" s="379"/>
      <c r="BI19" s="380"/>
      <c r="BJ19" s="395"/>
      <c r="BK19" s="397"/>
      <c r="BL19" s="399"/>
      <c r="BM19" s="401"/>
      <c r="BN19" s="403"/>
      <c r="BO19" s="399"/>
      <c r="BP19" s="401"/>
      <c r="BQ19" s="403"/>
      <c r="BR19" s="405"/>
      <c r="BS19" s="566"/>
      <c r="BT19" s="409"/>
      <c r="BU19" s="401"/>
      <c r="BV19" s="403"/>
      <c r="BW19" s="399"/>
      <c r="BX19" s="401"/>
      <c r="BY19" s="403"/>
      <c r="BZ19" s="405"/>
      <c r="CA19" s="409"/>
    </row>
    <row r="20" spans="1:79" ht="13.5" customHeight="1" x14ac:dyDescent="0.15">
      <c r="A20" s="434" t="str">
        <f>IF(入力用!A20="","",入力用!A20)</f>
        <v/>
      </c>
      <c r="B20" s="427" t="str">
        <f>IF(入力用!B20="","",入力用!B20)</f>
        <v/>
      </c>
      <c r="C20" s="428"/>
      <c r="D20" s="428"/>
      <c r="E20" s="428"/>
      <c r="F20" s="428"/>
      <c r="G20" s="428"/>
      <c r="H20" s="428"/>
      <c r="I20" s="429"/>
      <c r="J20" s="570" t="str">
        <f>IF(入力用!F20="","",入力用!F20)</f>
        <v/>
      </c>
      <c r="K20" s="571"/>
      <c r="L20" s="571"/>
      <c r="M20" s="571"/>
      <c r="N20" s="571"/>
      <c r="O20" s="572"/>
      <c r="P20" s="427" t="str">
        <f>IF(入力用!G20="","",入力用!G20)</f>
        <v/>
      </c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9"/>
      <c r="AB20" s="427" t="str">
        <f>IF(入力用!R20="","",入力用!R20)</f>
        <v/>
      </c>
      <c r="AC20" s="429"/>
      <c r="AD20" s="553" t="str">
        <f>IF(入力用!T20="","",入力用!T20)</f>
        <v/>
      </c>
      <c r="AE20" s="555" t="str">
        <f>IF(入力用!U20="","",入力用!U20)</f>
        <v/>
      </c>
      <c r="AF20" s="556"/>
      <c r="AG20" s="557"/>
      <c r="AH20" s="97" t="str">
        <f>IF(入力用!$AV20&lt;0,"▲","")</f>
        <v/>
      </c>
      <c r="AI20" s="99"/>
      <c r="AJ20" s="564" t="str">
        <f>IF(ABS(入力用!$AV20)&lt;100000,"",RIGHTB(INT(ABS(入力用!$AV20)/100000),1))</f>
        <v/>
      </c>
      <c r="AK20" s="565" t="str">
        <f>IF(ABS(入力用!$AV20)&lt;10000,"",RIGHTB(INT(ABS(入力用!$AV20)/10000),1))</f>
        <v/>
      </c>
      <c r="AL20" s="567" t="str">
        <f>IF(ABS(入力用!$AV20)&lt;1000,"",RIGHTB(INT(ABS(入力用!$AV20)/1000),1))</f>
        <v/>
      </c>
      <c r="AM20" s="564" t="str">
        <f>IF(ABS(入力用!$AV20)&lt;100,"",RIGHTB(INT(ABS(入力用!$AV20)/100),1))</f>
        <v/>
      </c>
      <c r="AN20" s="565" t="str">
        <f>IF(ABS(入力用!$AV20)&lt;10,"",RIGHTB(INT(ABS(入力用!$AV20)/10),1))</f>
        <v/>
      </c>
      <c r="AO20" s="542" t="str">
        <f>IF(ABS(入力用!$AV20)&lt;1,"",RIGHTB(入力用!$AV20,1))</f>
        <v/>
      </c>
      <c r="AP20" s="511" t="str">
        <f>IF(入力用!X20="","",IF(入力用!$AM20=3,"",RIGHTB(INT(入力用!$AT20/10),1)))</f>
        <v/>
      </c>
      <c r="AQ20" s="512" t="str">
        <f>IF(入力用!X20="","",RIGHTB(入力用!$AT20,1))</f>
        <v/>
      </c>
      <c r="AR20" s="514" t="s">
        <v>48</v>
      </c>
      <c r="AS20" s="97" t="str">
        <f>IF(入力用!$AV20&lt;0,"▲","")</f>
        <v/>
      </c>
      <c r="AT20" s="98"/>
      <c r="AU20" s="565" t="str">
        <f>IF(ABS(入力用!$BE20)&lt;10000,"",RIGHTB(INT(ABS(入力用!$BE20)/10000),1))</f>
        <v/>
      </c>
      <c r="AV20" s="567" t="str">
        <f>IF(ABS(入力用!$BE20)&lt;1000,"",RIGHTB(INT(ABS(入力用!$BE20)/1000),1))</f>
        <v/>
      </c>
      <c r="AW20" s="564" t="str">
        <f>IF(ABS(入力用!$BE20)&lt;100,"",RIGHTB(INT(ABS(入力用!$BE20)/100),1))</f>
        <v/>
      </c>
      <c r="AX20" s="565" t="str">
        <f>IF(ABS(入力用!$BE20)&lt;10,"",RIGHTB(INT(ABS(入力用!$BE20)/10),1))</f>
        <v/>
      </c>
      <c r="AY20" s="542" t="str">
        <f>IF(ABS(入力用!$BE20)=0,"",RIGHTB(入力用!$BE20,1))</f>
        <v/>
      </c>
      <c r="AZ20" s="410"/>
      <c r="BA20" s="568"/>
      <c r="BB20" s="568"/>
      <c r="BC20" s="569"/>
      <c r="BD20" s="412"/>
      <c r="BE20" s="413"/>
      <c r="BF20" s="413"/>
      <c r="BG20" s="413"/>
      <c r="BH20" s="413"/>
      <c r="BI20" s="414"/>
      <c r="BJ20" s="415"/>
      <c r="BK20" s="416"/>
      <c r="BL20" s="417"/>
      <c r="BM20" s="418"/>
      <c r="BN20" s="493"/>
      <c r="BO20" s="417"/>
      <c r="BP20" s="418"/>
      <c r="BQ20" s="493"/>
      <c r="BR20" s="563"/>
      <c r="BS20" s="566"/>
      <c r="BT20" s="475"/>
      <c r="BU20" s="418"/>
      <c r="BV20" s="493"/>
      <c r="BW20" s="417"/>
      <c r="BX20" s="418"/>
      <c r="BY20" s="493"/>
      <c r="BZ20" s="563"/>
      <c r="CA20" s="474"/>
    </row>
    <row r="21" spans="1:79" ht="13.5" customHeight="1" x14ac:dyDescent="0.15">
      <c r="A21" s="435"/>
      <c r="B21" s="430"/>
      <c r="C21" s="431"/>
      <c r="D21" s="431"/>
      <c r="E21" s="431"/>
      <c r="F21" s="431"/>
      <c r="G21" s="431"/>
      <c r="H21" s="431"/>
      <c r="I21" s="432"/>
      <c r="J21" s="547" t="str">
        <f>IF(入力用!F21="","",入力用!F21)</f>
        <v/>
      </c>
      <c r="K21" s="548"/>
      <c r="L21" s="548"/>
      <c r="M21" s="548"/>
      <c r="N21" s="548"/>
      <c r="O21" s="549"/>
      <c r="P21" s="430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2"/>
      <c r="AB21" s="430"/>
      <c r="AC21" s="432"/>
      <c r="AD21" s="554"/>
      <c r="AE21" s="558"/>
      <c r="AF21" s="559"/>
      <c r="AG21" s="560"/>
      <c r="AH21" s="100" t="str">
        <f>IF(ABS(入力用!$AV20)&lt;10000000,"",RIGHTB(INT(ABS(入力用!$AV20)/10000000),1))</f>
        <v/>
      </c>
      <c r="AI21" s="101" t="str">
        <f>IF(ABS(入力用!$AV20)&lt;1000000,"",RIGHTB(INT(ABS(入力用!$AV20)/1000000),1))</f>
        <v/>
      </c>
      <c r="AJ21" s="564"/>
      <c r="AK21" s="565"/>
      <c r="AL21" s="567"/>
      <c r="AM21" s="564"/>
      <c r="AN21" s="565"/>
      <c r="AO21" s="542"/>
      <c r="AP21" s="511"/>
      <c r="AQ21" s="513"/>
      <c r="AR21" s="514"/>
      <c r="AS21" s="91" t="str">
        <f>IF(ABS(入力用!$BE20)&lt;1000000,"",RIGHTB(INT(ABS(入力用!$BE20)/1000000),1))</f>
        <v/>
      </c>
      <c r="AT21" s="93" t="str">
        <f>IF(ABS(入力用!$BE20)&lt;100000,"",RIGHTB(INT(ABS(入力用!$BE20)/100000),1))</f>
        <v/>
      </c>
      <c r="AU21" s="565"/>
      <c r="AV21" s="567"/>
      <c r="AW21" s="564"/>
      <c r="AX21" s="565"/>
      <c r="AY21" s="542"/>
      <c r="AZ21" s="411"/>
      <c r="BA21" s="388"/>
      <c r="BB21" s="388"/>
      <c r="BC21" s="390"/>
      <c r="BD21" s="378"/>
      <c r="BE21" s="379"/>
      <c r="BF21" s="379"/>
      <c r="BG21" s="379"/>
      <c r="BH21" s="379"/>
      <c r="BI21" s="380"/>
      <c r="BJ21" s="395"/>
      <c r="BK21" s="397"/>
      <c r="BL21" s="399"/>
      <c r="BM21" s="401"/>
      <c r="BN21" s="403"/>
      <c r="BO21" s="399"/>
      <c r="BP21" s="401"/>
      <c r="BQ21" s="403"/>
      <c r="BR21" s="405"/>
      <c r="BS21" s="566"/>
      <c r="BT21" s="409"/>
      <c r="BU21" s="401"/>
      <c r="BV21" s="403"/>
      <c r="BW21" s="399"/>
      <c r="BX21" s="401"/>
      <c r="BY21" s="403"/>
      <c r="BZ21" s="405"/>
      <c r="CA21" s="409"/>
    </row>
    <row r="22" spans="1:79" ht="13.5" customHeight="1" x14ac:dyDescent="0.15">
      <c r="A22" s="434" t="str">
        <f>IF(入力用!A22="","",入力用!A22)</f>
        <v/>
      </c>
      <c r="B22" s="427" t="str">
        <f>IF(入力用!B22="","",入力用!B22)</f>
        <v/>
      </c>
      <c r="C22" s="428"/>
      <c r="D22" s="428"/>
      <c r="E22" s="428"/>
      <c r="F22" s="428"/>
      <c r="G22" s="428"/>
      <c r="H22" s="428"/>
      <c r="I22" s="429"/>
      <c r="J22" s="570" t="str">
        <f>IF(入力用!F22="","",入力用!F22)</f>
        <v/>
      </c>
      <c r="K22" s="571"/>
      <c r="L22" s="571"/>
      <c r="M22" s="571"/>
      <c r="N22" s="571"/>
      <c r="O22" s="572"/>
      <c r="P22" s="427" t="str">
        <f>IF(入力用!G22="","",入力用!G22)</f>
        <v/>
      </c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9"/>
      <c r="AB22" s="427" t="str">
        <f>IF(入力用!R22="","",入力用!R22)</f>
        <v/>
      </c>
      <c r="AC22" s="429"/>
      <c r="AD22" s="553" t="str">
        <f>IF(入力用!T22="","",入力用!T22)</f>
        <v/>
      </c>
      <c r="AE22" s="555" t="str">
        <f>IF(入力用!U22="","",入力用!U22)</f>
        <v/>
      </c>
      <c r="AF22" s="556"/>
      <c r="AG22" s="557"/>
      <c r="AH22" s="97" t="str">
        <f>IF(入力用!$AV22&lt;0,"▲","")</f>
        <v/>
      </c>
      <c r="AI22" s="99"/>
      <c r="AJ22" s="564" t="str">
        <f>IF(ABS(入力用!$AV22)&lt;100000,"",RIGHTB(INT(ABS(入力用!$AV22)/100000),1))</f>
        <v/>
      </c>
      <c r="AK22" s="565" t="str">
        <f>IF(ABS(入力用!$AV22)&lt;10000,"",RIGHTB(INT(ABS(入力用!$AV22)/10000),1))</f>
        <v/>
      </c>
      <c r="AL22" s="567" t="str">
        <f>IF(ABS(入力用!$AV22)&lt;1000,"",RIGHTB(INT(ABS(入力用!$AV22)/1000),1))</f>
        <v/>
      </c>
      <c r="AM22" s="564" t="str">
        <f>IF(ABS(入力用!$AV22)&lt;100,"",RIGHTB(INT(ABS(入力用!$AV22)/100),1))</f>
        <v/>
      </c>
      <c r="AN22" s="565" t="str">
        <f>IF(ABS(入力用!$AV22)&lt;10,"",RIGHTB(INT(ABS(入力用!$AV22)/10),1))</f>
        <v/>
      </c>
      <c r="AO22" s="542" t="str">
        <f>IF(ABS(入力用!$AV22)&lt;1,"",RIGHTB(入力用!$AV22,1))</f>
        <v/>
      </c>
      <c r="AP22" s="511" t="str">
        <f>IF(入力用!X22="","",IF(入力用!$AM22=3,"",RIGHTB(INT(入力用!$AT22/10),1)))</f>
        <v/>
      </c>
      <c r="AQ22" s="512" t="str">
        <f>IF(入力用!X22="","",RIGHTB(入力用!$AT22,1))</f>
        <v/>
      </c>
      <c r="AR22" s="514" t="s">
        <v>48</v>
      </c>
      <c r="AS22" s="97" t="str">
        <f>IF(入力用!$AV22&lt;0,"▲","")</f>
        <v/>
      </c>
      <c r="AT22" s="98"/>
      <c r="AU22" s="565" t="str">
        <f>IF(ABS(入力用!$BE22)&lt;10000,"",RIGHTB(INT(ABS(入力用!$BE22)/10000),1))</f>
        <v/>
      </c>
      <c r="AV22" s="567" t="str">
        <f>IF(ABS(入力用!$BE22)&lt;1000,"",RIGHTB(INT(ABS(入力用!$BE22)/1000),1))</f>
        <v/>
      </c>
      <c r="AW22" s="564" t="str">
        <f>IF(ABS(入力用!$BE22)&lt;100,"",RIGHTB(INT(ABS(入力用!$BE22)/100),1))</f>
        <v/>
      </c>
      <c r="AX22" s="565" t="str">
        <f>IF(ABS(入力用!$BE22)&lt;10,"",RIGHTB(INT(ABS(入力用!$BE22)/10),1))</f>
        <v/>
      </c>
      <c r="AY22" s="542" t="str">
        <f>IF(ABS(入力用!$BE22)=0,"",RIGHTB(入力用!$BE22,1))</f>
        <v/>
      </c>
      <c r="AZ22" s="410"/>
      <c r="BA22" s="568"/>
      <c r="BB22" s="568"/>
      <c r="BC22" s="569"/>
      <c r="BD22" s="412"/>
      <c r="BE22" s="413"/>
      <c r="BF22" s="413"/>
      <c r="BG22" s="413"/>
      <c r="BH22" s="413"/>
      <c r="BI22" s="414"/>
      <c r="BJ22" s="415"/>
      <c r="BK22" s="416"/>
      <c r="BL22" s="417"/>
      <c r="BM22" s="418"/>
      <c r="BN22" s="493"/>
      <c r="BO22" s="417"/>
      <c r="BP22" s="418"/>
      <c r="BQ22" s="493"/>
      <c r="BR22" s="563"/>
      <c r="BS22" s="566"/>
      <c r="BT22" s="475"/>
      <c r="BU22" s="418"/>
      <c r="BV22" s="493"/>
      <c r="BW22" s="417"/>
      <c r="BX22" s="418"/>
      <c r="BY22" s="493"/>
      <c r="BZ22" s="563"/>
      <c r="CA22" s="474"/>
    </row>
    <row r="23" spans="1:79" ht="13.5" customHeight="1" x14ac:dyDescent="0.15">
      <c r="A23" s="435"/>
      <c r="B23" s="430"/>
      <c r="C23" s="431"/>
      <c r="D23" s="431"/>
      <c r="E23" s="431"/>
      <c r="F23" s="431"/>
      <c r="G23" s="431"/>
      <c r="H23" s="431"/>
      <c r="I23" s="432"/>
      <c r="J23" s="547" t="str">
        <f>IF(入力用!F23="","",入力用!F23)</f>
        <v/>
      </c>
      <c r="K23" s="548"/>
      <c r="L23" s="548"/>
      <c r="M23" s="548"/>
      <c r="N23" s="548"/>
      <c r="O23" s="549"/>
      <c r="P23" s="430"/>
      <c r="Q23" s="431"/>
      <c r="R23" s="431"/>
      <c r="S23" s="431"/>
      <c r="T23" s="431"/>
      <c r="U23" s="431"/>
      <c r="V23" s="431"/>
      <c r="W23" s="431"/>
      <c r="X23" s="431"/>
      <c r="Y23" s="431"/>
      <c r="Z23" s="431"/>
      <c r="AA23" s="432"/>
      <c r="AB23" s="430"/>
      <c r="AC23" s="432"/>
      <c r="AD23" s="554"/>
      <c r="AE23" s="558"/>
      <c r="AF23" s="559"/>
      <c r="AG23" s="560"/>
      <c r="AH23" s="100" t="str">
        <f>IF(ABS(入力用!$AV22)&lt;10000000,"",RIGHTB(INT(ABS(入力用!$AV22)/10000000),1))</f>
        <v/>
      </c>
      <c r="AI23" s="101" t="str">
        <f>IF(ABS(入力用!$AV22)&lt;1000000,"",RIGHTB(INT(ABS(入力用!$AV22)/1000000),1))</f>
        <v/>
      </c>
      <c r="AJ23" s="564"/>
      <c r="AK23" s="565"/>
      <c r="AL23" s="567"/>
      <c r="AM23" s="564"/>
      <c r="AN23" s="565"/>
      <c r="AO23" s="542"/>
      <c r="AP23" s="511"/>
      <c r="AQ23" s="513"/>
      <c r="AR23" s="514"/>
      <c r="AS23" s="91" t="str">
        <f>IF(ABS(入力用!$BE22)&lt;1000000,"",RIGHTB(INT(ABS(入力用!$BE22)/1000000),1))</f>
        <v/>
      </c>
      <c r="AT23" s="93" t="str">
        <f>IF(ABS(入力用!$BE22)&lt;100000,"",RIGHTB(INT(ABS(入力用!$BE22)/100000),1))</f>
        <v/>
      </c>
      <c r="AU23" s="565"/>
      <c r="AV23" s="567"/>
      <c r="AW23" s="564"/>
      <c r="AX23" s="565"/>
      <c r="AY23" s="542"/>
      <c r="AZ23" s="411"/>
      <c r="BA23" s="388"/>
      <c r="BB23" s="388"/>
      <c r="BC23" s="390"/>
      <c r="BD23" s="378"/>
      <c r="BE23" s="379"/>
      <c r="BF23" s="379"/>
      <c r="BG23" s="379"/>
      <c r="BH23" s="379"/>
      <c r="BI23" s="380"/>
      <c r="BJ23" s="395"/>
      <c r="BK23" s="397"/>
      <c r="BL23" s="399"/>
      <c r="BM23" s="401"/>
      <c r="BN23" s="403"/>
      <c r="BO23" s="399"/>
      <c r="BP23" s="401"/>
      <c r="BQ23" s="403"/>
      <c r="BR23" s="405"/>
      <c r="BS23" s="566"/>
      <c r="BT23" s="409"/>
      <c r="BU23" s="401"/>
      <c r="BV23" s="403"/>
      <c r="BW23" s="399"/>
      <c r="BX23" s="401"/>
      <c r="BY23" s="403"/>
      <c r="BZ23" s="405"/>
      <c r="CA23" s="409"/>
    </row>
    <row r="24" spans="1:79" ht="13.5" customHeight="1" x14ac:dyDescent="0.15">
      <c r="A24" s="434" t="str">
        <f>IF(入力用!A24="","",入力用!A24)</f>
        <v/>
      </c>
      <c r="B24" s="427" t="str">
        <f>IF(入力用!B24="","",入力用!B24)</f>
        <v/>
      </c>
      <c r="C24" s="428"/>
      <c r="D24" s="428"/>
      <c r="E24" s="428"/>
      <c r="F24" s="428"/>
      <c r="G24" s="428"/>
      <c r="H24" s="428"/>
      <c r="I24" s="429"/>
      <c r="J24" s="570" t="str">
        <f>IF(入力用!F24="","",入力用!F24)</f>
        <v/>
      </c>
      <c r="K24" s="571"/>
      <c r="L24" s="571"/>
      <c r="M24" s="571"/>
      <c r="N24" s="571"/>
      <c r="O24" s="572"/>
      <c r="P24" s="427" t="str">
        <f>IF(入力用!G24="","",入力用!G24)</f>
        <v/>
      </c>
      <c r="Q24" s="428"/>
      <c r="R24" s="428"/>
      <c r="S24" s="428"/>
      <c r="T24" s="428"/>
      <c r="U24" s="428"/>
      <c r="V24" s="428"/>
      <c r="W24" s="428"/>
      <c r="X24" s="428"/>
      <c r="Y24" s="428"/>
      <c r="Z24" s="428"/>
      <c r="AA24" s="429"/>
      <c r="AB24" s="427" t="str">
        <f>IF(入力用!R24="","",入力用!R24)</f>
        <v/>
      </c>
      <c r="AC24" s="429"/>
      <c r="AD24" s="553" t="str">
        <f>IF(入力用!T24="","",入力用!T24)</f>
        <v/>
      </c>
      <c r="AE24" s="555" t="str">
        <f>IF(入力用!U24="","",入力用!U24)</f>
        <v/>
      </c>
      <c r="AF24" s="556"/>
      <c r="AG24" s="557"/>
      <c r="AH24" s="97" t="str">
        <f>IF(入力用!$AV24&lt;0,"▲","")</f>
        <v/>
      </c>
      <c r="AI24" s="99"/>
      <c r="AJ24" s="564" t="str">
        <f>IF(ABS(入力用!$AV24)&lt;100000,"",RIGHTB(INT(ABS(入力用!$AV24)/100000),1))</f>
        <v/>
      </c>
      <c r="AK24" s="565" t="str">
        <f>IF(ABS(入力用!$AV24)&lt;10000,"",RIGHTB(INT(ABS(入力用!$AV24)/10000),1))</f>
        <v/>
      </c>
      <c r="AL24" s="567" t="str">
        <f>IF(ABS(入力用!$AV24)&lt;1000,"",RIGHTB(INT(ABS(入力用!$AV24)/1000),1))</f>
        <v/>
      </c>
      <c r="AM24" s="564" t="str">
        <f>IF(ABS(入力用!$AV24)&lt;100,"",RIGHTB(INT(ABS(入力用!$AV24)/100),1))</f>
        <v/>
      </c>
      <c r="AN24" s="565" t="str">
        <f>IF(ABS(入力用!$AV24)&lt;10,"",RIGHTB(INT(ABS(入力用!$AV24)/10),1))</f>
        <v/>
      </c>
      <c r="AO24" s="542" t="str">
        <f>IF(ABS(入力用!$AV24)&lt;1,"",RIGHTB(入力用!$AV24,1))</f>
        <v/>
      </c>
      <c r="AP24" s="511" t="str">
        <f>IF(入力用!X24="","",IF(入力用!$AM24=3,"",RIGHTB(INT(入力用!$AT24/10),1)))</f>
        <v/>
      </c>
      <c r="AQ24" s="512" t="str">
        <f>IF(入力用!X24="","",RIGHTB(入力用!$AT24,1))</f>
        <v/>
      </c>
      <c r="AR24" s="514" t="s">
        <v>48</v>
      </c>
      <c r="AS24" s="97" t="str">
        <f>IF(入力用!$AV24&lt;0,"▲","")</f>
        <v/>
      </c>
      <c r="AT24" s="98"/>
      <c r="AU24" s="565" t="str">
        <f>IF(ABS(入力用!$BE24)&lt;10000,"",RIGHTB(INT(ABS(入力用!$BE24)/10000),1))</f>
        <v/>
      </c>
      <c r="AV24" s="567" t="str">
        <f>IF(ABS(入力用!$BE24)&lt;1000,"",RIGHTB(INT(ABS(入力用!$BE24)/1000),1))</f>
        <v/>
      </c>
      <c r="AW24" s="564" t="str">
        <f>IF(ABS(入力用!$BE24)&lt;100,"",RIGHTB(INT(ABS(入力用!$BE24)/100),1))</f>
        <v/>
      </c>
      <c r="AX24" s="565" t="str">
        <f>IF(ABS(入力用!$BE24)&lt;10,"",RIGHTB(INT(ABS(入力用!$BE24)/10),1))</f>
        <v/>
      </c>
      <c r="AY24" s="542" t="str">
        <f>IF(ABS(入力用!$BE24)=0,"",RIGHTB(入力用!$BE24,1))</f>
        <v/>
      </c>
      <c r="AZ24" s="410"/>
      <c r="BA24" s="568"/>
      <c r="BB24" s="568"/>
      <c r="BC24" s="569"/>
      <c r="BD24" s="412"/>
      <c r="BE24" s="413"/>
      <c r="BF24" s="413"/>
      <c r="BG24" s="413"/>
      <c r="BH24" s="413"/>
      <c r="BI24" s="414"/>
      <c r="BJ24" s="415"/>
      <c r="BK24" s="416"/>
      <c r="BL24" s="417"/>
      <c r="BM24" s="418"/>
      <c r="BN24" s="493"/>
      <c r="BO24" s="417"/>
      <c r="BP24" s="418"/>
      <c r="BQ24" s="493"/>
      <c r="BR24" s="563"/>
      <c r="BS24" s="566"/>
      <c r="BT24" s="475"/>
      <c r="BU24" s="418"/>
      <c r="BV24" s="493"/>
      <c r="BW24" s="417"/>
      <c r="BX24" s="418"/>
      <c r="BY24" s="493"/>
      <c r="BZ24" s="563"/>
      <c r="CA24" s="474"/>
    </row>
    <row r="25" spans="1:79" ht="13.5" customHeight="1" x14ac:dyDescent="0.15">
      <c r="A25" s="435"/>
      <c r="B25" s="430"/>
      <c r="C25" s="431"/>
      <c r="D25" s="431"/>
      <c r="E25" s="431"/>
      <c r="F25" s="431"/>
      <c r="G25" s="431"/>
      <c r="H25" s="431"/>
      <c r="I25" s="432"/>
      <c r="J25" s="547" t="str">
        <f>IF(入力用!F25="","",入力用!F25)</f>
        <v/>
      </c>
      <c r="K25" s="548"/>
      <c r="L25" s="548"/>
      <c r="M25" s="548"/>
      <c r="N25" s="548"/>
      <c r="O25" s="549"/>
      <c r="P25" s="430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2"/>
      <c r="AB25" s="430"/>
      <c r="AC25" s="432"/>
      <c r="AD25" s="554"/>
      <c r="AE25" s="558"/>
      <c r="AF25" s="559"/>
      <c r="AG25" s="560"/>
      <c r="AH25" s="100" t="str">
        <f>IF(ABS(入力用!$AV24)&lt;10000000,"",RIGHTB(INT(ABS(入力用!$AV24)/10000000),1))</f>
        <v/>
      </c>
      <c r="AI25" s="101" t="str">
        <f>IF(ABS(入力用!$AV24)&lt;1000000,"",RIGHTB(INT(ABS(入力用!$AV24)/1000000),1))</f>
        <v/>
      </c>
      <c r="AJ25" s="564"/>
      <c r="AK25" s="565"/>
      <c r="AL25" s="567"/>
      <c r="AM25" s="564"/>
      <c r="AN25" s="565"/>
      <c r="AO25" s="542"/>
      <c r="AP25" s="511"/>
      <c r="AQ25" s="513"/>
      <c r="AR25" s="514"/>
      <c r="AS25" s="91" t="str">
        <f>IF(ABS(入力用!$BE24)&lt;1000000,"",RIGHTB(INT(ABS(入力用!$BE24)/1000000),1))</f>
        <v/>
      </c>
      <c r="AT25" s="93" t="str">
        <f>IF(ABS(入力用!$BE24)&lt;100000,"",RIGHTB(INT(ABS(入力用!$BE24)/100000),1))</f>
        <v/>
      </c>
      <c r="AU25" s="565"/>
      <c r="AV25" s="567"/>
      <c r="AW25" s="564"/>
      <c r="AX25" s="565"/>
      <c r="AY25" s="542"/>
      <c r="AZ25" s="411"/>
      <c r="BA25" s="388"/>
      <c r="BB25" s="388"/>
      <c r="BC25" s="390"/>
      <c r="BD25" s="378"/>
      <c r="BE25" s="379"/>
      <c r="BF25" s="379"/>
      <c r="BG25" s="379"/>
      <c r="BH25" s="379"/>
      <c r="BI25" s="380"/>
      <c r="BJ25" s="395"/>
      <c r="BK25" s="397"/>
      <c r="BL25" s="399"/>
      <c r="BM25" s="401"/>
      <c r="BN25" s="403"/>
      <c r="BO25" s="399"/>
      <c r="BP25" s="401"/>
      <c r="BQ25" s="403"/>
      <c r="BR25" s="405"/>
      <c r="BS25" s="566"/>
      <c r="BT25" s="409"/>
      <c r="BU25" s="401"/>
      <c r="BV25" s="403"/>
      <c r="BW25" s="399"/>
      <c r="BX25" s="401"/>
      <c r="BY25" s="403"/>
      <c r="BZ25" s="405"/>
      <c r="CA25" s="409"/>
    </row>
    <row r="26" spans="1:79" ht="13.5" customHeight="1" x14ac:dyDescent="0.15">
      <c r="A26" s="434" t="str">
        <f>IF(入力用!A26="","",入力用!A26)</f>
        <v/>
      </c>
      <c r="B26" s="427" t="str">
        <f>IF(入力用!B26="","",入力用!B26)</f>
        <v/>
      </c>
      <c r="C26" s="428"/>
      <c r="D26" s="428"/>
      <c r="E26" s="428"/>
      <c r="F26" s="428"/>
      <c r="G26" s="428"/>
      <c r="H26" s="428"/>
      <c r="I26" s="429"/>
      <c r="J26" s="570" t="str">
        <f>IF(入力用!F26="","",入力用!F26)</f>
        <v/>
      </c>
      <c r="K26" s="571"/>
      <c r="L26" s="571"/>
      <c r="M26" s="571"/>
      <c r="N26" s="571"/>
      <c r="O26" s="572"/>
      <c r="P26" s="427" t="str">
        <f>IF(入力用!G26="","",入力用!G26)</f>
        <v/>
      </c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9"/>
      <c r="AB26" s="427" t="str">
        <f>IF(入力用!R26="","",入力用!R26)</f>
        <v/>
      </c>
      <c r="AC26" s="429"/>
      <c r="AD26" s="553" t="str">
        <f>IF(入力用!T26="","",入力用!T26)</f>
        <v/>
      </c>
      <c r="AE26" s="555" t="str">
        <f>IF(入力用!U26="","",入力用!U26)</f>
        <v/>
      </c>
      <c r="AF26" s="556"/>
      <c r="AG26" s="557"/>
      <c r="AH26" s="97" t="str">
        <f>IF(入力用!$AV26&lt;0,"▲","")</f>
        <v/>
      </c>
      <c r="AI26" s="99"/>
      <c r="AJ26" s="564" t="str">
        <f>IF(ABS(入力用!$AV26)&lt;100000,"",RIGHTB(INT(ABS(入力用!$AV26)/100000),1))</f>
        <v/>
      </c>
      <c r="AK26" s="565" t="str">
        <f>IF(ABS(入力用!$AV26)&lt;10000,"",RIGHTB(INT(ABS(入力用!$AV26)/10000),1))</f>
        <v/>
      </c>
      <c r="AL26" s="567" t="str">
        <f>IF(ABS(入力用!$AV26)&lt;1000,"",RIGHTB(INT(ABS(入力用!$AV26)/1000),1))</f>
        <v/>
      </c>
      <c r="AM26" s="564" t="str">
        <f>IF(ABS(入力用!$AV26)&lt;100,"",RIGHTB(INT(ABS(入力用!$AV26)/100),1))</f>
        <v/>
      </c>
      <c r="AN26" s="565" t="str">
        <f>IF(ABS(入力用!$AV26)&lt;10,"",RIGHTB(INT(ABS(入力用!$AV26)/10),1))</f>
        <v/>
      </c>
      <c r="AO26" s="542" t="str">
        <f>IF(ABS(入力用!$AV26)&lt;1,"",RIGHTB(入力用!$AV26,1))</f>
        <v/>
      </c>
      <c r="AP26" s="511" t="str">
        <f>IF(入力用!X26="","",IF(入力用!$AM26=3,"",RIGHTB(INT(入力用!$AT26/10),1)))</f>
        <v/>
      </c>
      <c r="AQ26" s="512" t="str">
        <f>IF(入力用!X26="","",RIGHTB(入力用!$AT26,1))</f>
        <v/>
      </c>
      <c r="AR26" s="514" t="s">
        <v>48</v>
      </c>
      <c r="AS26" s="97" t="str">
        <f>IF(入力用!$AV26&lt;0,"▲","")</f>
        <v/>
      </c>
      <c r="AT26" s="98"/>
      <c r="AU26" s="565" t="str">
        <f>IF(ABS(入力用!$BE26)&lt;10000,"",RIGHTB(INT(ABS(入力用!$BE26)/10000),1))</f>
        <v/>
      </c>
      <c r="AV26" s="567" t="str">
        <f>IF(ABS(入力用!$BE26)&lt;1000,"",RIGHTB(INT(ABS(入力用!$BE26)/1000),1))</f>
        <v/>
      </c>
      <c r="AW26" s="564" t="str">
        <f>IF(ABS(入力用!$BE26)&lt;100,"",RIGHTB(INT(ABS(入力用!$BE26)/100),1))</f>
        <v/>
      </c>
      <c r="AX26" s="565" t="str">
        <f>IF(ABS(入力用!$BE26)&lt;10,"",RIGHTB(INT(ABS(入力用!$BE26)/10),1))</f>
        <v/>
      </c>
      <c r="AY26" s="542" t="str">
        <f>IF(ABS(入力用!$BE26)=0,"",RIGHTB(入力用!$BE26,1))</f>
        <v/>
      </c>
      <c r="AZ26" s="410"/>
      <c r="BA26" s="568"/>
      <c r="BB26" s="568"/>
      <c r="BC26" s="569"/>
      <c r="BD26" s="412"/>
      <c r="BE26" s="413"/>
      <c r="BF26" s="413"/>
      <c r="BG26" s="413"/>
      <c r="BH26" s="413"/>
      <c r="BI26" s="414"/>
      <c r="BJ26" s="415"/>
      <c r="BK26" s="416"/>
      <c r="BL26" s="417"/>
      <c r="BM26" s="418"/>
      <c r="BN26" s="493"/>
      <c r="BO26" s="417"/>
      <c r="BP26" s="418"/>
      <c r="BQ26" s="493"/>
      <c r="BR26" s="563"/>
      <c r="BS26" s="566"/>
      <c r="BT26" s="475"/>
      <c r="BU26" s="418"/>
      <c r="BV26" s="493"/>
      <c r="BW26" s="417"/>
      <c r="BX26" s="418"/>
      <c r="BY26" s="493"/>
      <c r="BZ26" s="563"/>
      <c r="CA26" s="474"/>
    </row>
    <row r="27" spans="1:79" ht="13.5" customHeight="1" x14ac:dyDescent="0.15">
      <c r="A27" s="435"/>
      <c r="B27" s="430"/>
      <c r="C27" s="431"/>
      <c r="D27" s="431"/>
      <c r="E27" s="431"/>
      <c r="F27" s="431"/>
      <c r="G27" s="431"/>
      <c r="H27" s="431"/>
      <c r="I27" s="432"/>
      <c r="J27" s="547" t="str">
        <f>IF(入力用!F27="","",入力用!F27)</f>
        <v/>
      </c>
      <c r="K27" s="548"/>
      <c r="L27" s="548"/>
      <c r="M27" s="548"/>
      <c r="N27" s="548"/>
      <c r="O27" s="549"/>
      <c r="P27" s="430"/>
      <c r="Q27" s="431"/>
      <c r="R27" s="431"/>
      <c r="S27" s="431"/>
      <c r="T27" s="431"/>
      <c r="U27" s="431"/>
      <c r="V27" s="431"/>
      <c r="W27" s="431"/>
      <c r="X27" s="431"/>
      <c r="Y27" s="431"/>
      <c r="Z27" s="431"/>
      <c r="AA27" s="432"/>
      <c r="AB27" s="430"/>
      <c r="AC27" s="432"/>
      <c r="AD27" s="554"/>
      <c r="AE27" s="558"/>
      <c r="AF27" s="559"/>
      <c r="AG27" s="560"/>
      <c r="AH27" s="100" t="str">
        <f>IF(ABS(入力用!$AV26)&lt;10000000,"",RIGHTB(INT(ABS(入力用!$AV26)/10000000),1))</f>
        <v/>
      </c>
      <c r="AI27" s="101" t="str">
        <f>IF(ABS(入力用!$AV26)&lt;1000000,"",RIGHTB(INT(ABS(入力用!$AV26)/1000000),1))</f>
        <v/>
      </c>
      <c r="AJ27" s="564"/>
      <c r="AK27" s="565"/>
      <c r="AL27" s="567"/>
      <c r="AM27" s="564"/>
      <c r="AN27" s="565"/>
      <c r="AO27" s="542"/>
      <c r="AP27" s="511"/>
      <c r="AQ27" s="513"/>
      <c r="AR27" s="514"/>
      <c r="AS27" s="91" t="str">
        <f>IF(ABS(入力用!$BE26)&lt;1000000,"",RIGHTB(INT(ABS(入力用!$BE26)/1000000),1))</f>
        <v/>
      </c>
      <c r="AT27" s="93" t="str">
        <f>IF(ABS(入力用!$BE26)&lt;100000,"",RIGHTB(INT(ABS(入力用!$BE26)/100000),1))</f>
        <v/>
      </c>
      <c r="AU27" s="565"/>
      <c r="AV27" s="567"/>
      <c r="AW27" s="564"/>
      <c r="AX27" s="565"/>
      <c r="AY27" s="542"/>
      <c r="AZ27" s="411"/>
      <c r="BA27" s="388"/>
      <c r="BB27" s="388"/>
      <c r="BC27" s="390"/>
      <c r="BD27" s="378"/>
      <c r="BE27" s="379"/>
      <c r="BF27" s="379"/>
      <c r="BG27" s="379"/>
      <c r="BH27" s="379"/>
      <c r="BI27" s="380"/>
      <c r="BJ27" s="395"/>
      <c r="BK27" s="397"/>
      <c r="BL27" s="399"/>
      <c r="BM27" s="401"/>
      <c r="BN27" s="403"/>
      <c r="BO27" s="399"/>
      <c r="BP27" s="401"/>
      <c r="BQ27" s="403"/>
      <c r="BR27" s="405"/>
      <c r="BS27" s="566"/>
      <c r="BT27" s="409"/>
      <c r="BU27" s="401"/>
      <c r="BV27" s="403"/>
      <c r="BW27" s="399"/>
      <c r="BX27" s="401"/>
      <c r="BY27" s="403"/>
      <c r="BZ27" s="405"/>
      <c r="CA27" s="409"/>
    </row>
    <row r="28" spans="1:79" ht="13.5" customHeight="1" x14ac:dyDescent="0.15">
      <c r="A28" s="434" t="str">
        <f>IF(入力用!A28="","",入力用!A28)</f>
        <v/>
      </c>
      <c r="B28" s="427" t="str">
        <f>IF(入力用!B28="","",入力用!B28)</f>
        <v/>
      </c>
      <c r="C28" s="428"/>
      <c r="D28" s="428"/>
      <c r="E28" s="428"/>
      <c r="F28" s="428"/>
      <c r="G28" s="428"/>
      <c r="H28" s="428"/>
      <c r="I28" s="429"/>
      <c r="J28" s="570" t="str">
        <f>IF(入力用!F28="","",入力用!F28)</f>
        <v/>
      </c>
      <c r="K28" s="571"/>
      <c r="L28" s="571"/>
      <c r="M28" s="571"/>
      <c r="N28" s="571"/>
      <c r="O28" s="572"/>
      <c r="P28" s="427" t="str">
        <f>IF(入力用!G28="","",入力用!G28)</f>
        <v/>
      </c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9"/>
      <c r="AB28" s="427" t="str">
        <f>IF(入力用!R28="","",入力用!R28)</f>
        <v/>
      </c>
      <c r="AC28" s="429"/>
      <c r="AD28" s="553" t="str">
        <f>IF(入力用!T28="","",入力用!T28)</f>
        <v/>
      </c>
      <c r="AE28" s="555" t="str">
        <f>IF(入力用!U28="","",入力用!U28)</f>
        <v/>
      </c>
      <c r="AF28" s="556"/>
      <c r="AG28" s="557"/>
      <c r="AH28" s="97" t="str">
        <f>IF(入力用!$AV28&lt;0,"▲","")</f>
        <v/>
      </c>
      <c r="AI28" s="99"/>
      <c r="AJ28" s="564" t="str">
        <f>IF(ABS(入力用!$AV28)&lt;100000,"",RIGHTB(INT(ABS(入力用!$AV28)/100000),1))</f>
        <v/>
      </c>
      <c r="AK28" s="565" t="str">
        <f>IF(ABS(入力用!$AV28)&lt;10000,"",RIGHTB(INT(ABS(入力用!$AV28)/10000),1))</f>
        <v/>
      </c>
      <c r="AL28" s="567" t="str">
        <f>IF(ABS(入力用!$AV28)&lt;1000,"",RIGHTB(INT(ABS(入力用!$AV28)/1000),1))</f>
        <v/>
      </c>
      <c r="AM28" s="564" t="str">
        <f>IF(ABS(入力用!$AV28)&lt;100,"",RIGHTB(INT(ABS(入力用!$AV28)/100),1))</f>
        <v/>
      </c>
      <c r="AN28" s="565" t="str">
        <f>IF(ABS(入力用!$AV28)&lt;10,"",RIGHTB(INT(ABS(入力用!$AV28)/10),1))</f>
        <v/>
      </c>
      <c r="AO28" s="542" t="str">
        <f>IF(ABS(入力用!$AV28)&lt;1,"",RIGHTB(入力用!$AV28,1))</f>
        <v/>
      </c>
      <c r="AP28" s="511" t="str">
        <f>IF(入力用!X28="","",IF(入力用!$AM28=3,"",RIGHTB(INT(入力用!$AT28/10),1)))</f>
        <v/>
      </c>
      <c r="AQ28" s="512" t="str">
        <f>IF(入力用!X28="","",RIGHTB(入力用!$AT28,1))</f>
        <v/>
      </c>
      <c r="AR28" s="514" t="s">
        <v>48</v>
      </c>
      <c r="AS28" s="97" t="str">
        <f>IF(入力用!$AV28&lt;0,"▲","")</f>
        <v/>
      </c>
      <c r="AT28" s="98"/>
      <c r="AU28" s="565" t="str">
        <f>IF(ABS(入力用!$BE28)&lt;10000,"",RIGHTB(INT(ABS(入力用!$BE28)/10000),1))</f>
        <v/>
      </c>
      <c r="AV28" s="567" t="str">
        <f>IF(ABS(入力用!$BE28)&lt;1000,"",RIGHTB(INT(ABS(入力用!$BE28)/1000),1))</f>
        <v/>
      </c>
      <c r="AW28" s="564" t="str">
        <f>IF(ABS(入力用!$BE28)&lt;100,"",RIGHTB(INT(ABS(入力用!$BE28)/100),1))</f>
        <v/>
      </c>
      <c r="AX28" s="565" t="str">
        <f>IF(ABS(入力用!$BE28)&lt;10,"",RIGHTB(INT(ABS(入力用!$BE28)/10),1))</f>
        <v/>
      </c>
      <c r="AY28" s="542" t="str">
        <f>IF(ABS(入力用!$BE28)=0,"",RIGHTB(入力用!$BE28,1))</f>
        <v/>
      </c>
      <c r="AZ28" s="410"/>
      <c r="BA28" s="568"/>
      <c r="BB28" s="568"/>
      <c r="BC28" s="569"/>
      <c r="BD28" s="412"/>
      <c r="BE28" s="413"/>
      <c r="BF28" s="413"/>
      <c r="BG28" s="413"/>
      <c r="BH28" s="413"/>
      <c r="BI28" s="414"/>
      <c r="BJ28" s="415"/>
      <c r="BK28" s="416"/>
      <c r="BL28" s="417"/>
      <c r="BM28" s="418"/>
      <c r="BN28" s="493"/>
      <c r="BO28" s="417"/>
      <c r="BP28" s="418"/>
      <c r="BQ28" s="493"/>
      <c r="BR28" s="563"/>
      <c r="BS28" s="566"/>
      <c r="BT28" s="475"/>
      <c r="BU28" s="418"/>
      <c r="BV28" s="493"/>
      <c r="BW28" s="417"/>
      <c r="BX28" s="418"/>
      <c r="BY28" s="493"/>
      <c r="BZ28" s="563"/>
      <c r="CA28" s="474"/>
    </row>
    <row r="29" spans="1:79" ht="13.5" customHeight="1" x14ac:dyDescent="0.15">
      <c r="A29" s="435"/>
      <c r="B29" s="430"/>
      <c r="C29" s="431"/>
      <c r="D29" s="431"/>
      <c r="E29" s="431"/>
      <c r="F29" s="431"/>
      <c r="G29" s="431"/>
      <c r="H29" s="431"/>
      <c r="I29" s="432"/>
      <c r="J29" s="547" t="str">
        <f>IF(入力用!F29="","",入力用!F29)</f>
        <v/>
      </c>
      <c r="K29" s="548"/>
      <c r="L29" s="548"/>
      <c r="M29" s="548"/>
      <c r="N29" s="548"/>
      <c r="O29" s="549"/>
      <c r="P29" s="430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2"/>
      <c r="AB29" s="430"/>
      <c r="AC29" s="432"/>
      <c r="AD29" s="554"/>
      <c r="AE29" s="558"/>
      <c r="AF29" s="559"/>
      <c r="AG29" s="560"/>
      <c r="AH29" s="100" t="str">
        <f>IF(ABS(入力用!$AV28)&lt;10000000,"",RIGHTB(INT(ABS(入力用!$AV28)/10000000),1))</f>
        <v/>
      </c>
      <c r="AI29" s="101" t="str">
        <f>IF(ABS(入力用!$AV28)&lt;1000000,"",RIGHTB(INT(ABS(入力用!$AV28)/1000000),1))</f>
        <v/>
      </c>
      <c r="AJ29" s="564"/>
      <c r="AK29" s="565"/>
      <c r="AL29" s="567"/>
      <c r="AM29" s="564"/>
      <c r="AN29" s="565"/>
      <c r="AO29" s="542"/>
      <c r="AP29" s="511"/>
      <c r="AQ29" s="513"/>
      <c r="AR29" s="514"/>
      <c r="AS29" s="91" t="str">
        <f>IF(ABS(入力用!$BE28)&lt;1000000,"",RIGHTB(INT(ABS(入力用!$BE28)/1000000),1))</f>
        <v/>
      </c>
      <c r="AT29" s="93" t="str">
        <f>IF(ABS(入力用!$BE28)&lt;100000,"",RIGHTB(INT(ABS(入力用!$BE28)/100000),1))</f>
        <v/>
      </c>
      <c r="AU29" s="565"/>
      <c r="AV29" s="567"/>
      <c r="AW29" s="564"/>
      <c r="AX29" s="565"/>
      <c r="AY29" s="542"/>
      <c r="AZ29" s="411"/>
      <c r="BA29" s="388"/>
      <c r="BB29" s="388"/>
      <c r="BC29" s="390"/>
      <c r="BD29" s="378"/>
      <c r="BE29" s="379"/>
      <c r="BF29" s="379"/>
      <c r="BG29" s="379"/>
      <c r="BH29" s="379"/>
      <c r="BI29" s="380"/>
      <c r="BJ29" s="395"/>
      <c r="BK29" s="397"/>
      <c r="BL29" s="399"/>
      <c r="BM29" s="401"/>
      <c r="BN29" s="403"/>
      <c r="BO29" s="399"/>
      <c r="BP29" s="401"/>
      <c r="BQ29" s="403"/>
      <c r="BR29" s="405"/>
      <c r="BS29" s="566"/>
      <c r="BT29" s="409"/>
      <c r="BU29" s="401"/>
      <c r="BV29" s="403"/>
      <c r="BW29" s="399"/>
      <c r="BX29" s="401"/>
      <c r="BY29" s="403"/>
      <c r="BZ29" s="405"/>
      <c r="CA29" s="409"/>
    </row>
    <row r="30" spans="1:79" ht="13.5" customHeight="1" x14ac:dyDescent="0.15">
      <c r="A30" s="434" t="str">
        <f>IF(入力用!A30="","",入力用!A30)</f>
        <v/>
      </c>
      <c r="B30" s="427" t="str">
        <f>IF(入力用!B30="","",入力用!B30)</f>
        <v/>
      </c>
      <c r="C30" s="428"/>
      <c r="D30" s="428"/>
      <c r="E30" s="428"/>
      <c r="F30" s="428"/>
      <c r="G30" s="428"/>
      <c r="H30" s="428"/>
      <c r="I30" s="429"/>
      <c r="J30" s="570" t="str">
        <f>IF(入力用!F30="","",入力用!F30)</f>
        <v/>
      </c>
      <c r="K30" s="571"/>
      <c r="L30" s="571"/>
      <c r="M30" s="571"/>
      <c r="N30" s="571"/>
      <c r="O30" s="572"/>
      <c r="P30" s="427" t="str">
        <f>IF(入力用!G30="","",入力用!G30)</f>
        <v/>
      </c>
      <c r="Q30" s="428"/>
      <c r="R30" s="428"/>
      <c r="S30" s="428"/>
      <c r="T30" s="428"/>
      <c r="U30" s="428"/>
      <c r="V30" s="428"/>
      <c r="W30" s="428"/>
      <c r="X30" s="428"/>
      <c r="Y30" s="428"/>
      <c r="Z30" s="428"/>
      <c r="AA30" s="429"/>
      <c r="AB30" s="427" t="str">
        <f>IF(入力用!R30="","",入力用!R30)</f>
        <v/>
      </c>
      <c r="AC30" s="429"/>
      <c r="AD30" s="553" t="str">
        <f>IF(入力用!T30="","",入力用!T30)</f>
        <v/>
      </c>
      <c r="AE30" s="555" t="str">
        <f>IF(入力用!U30="","",入力用!U30)</f>
        <v/>
      </c>
      <c r="AF30" s="556"/>
      <c r="AG30" s="557"/>
      <c r="AH30" s="97" t="str">
        <f>IF(入力用!$AV30&lt;0,"▲","")</f>
        <v/>
      </c>
      <c r="AI30" s="99"/>
      <c r="AJ30" s="564" t="str">
        <f>IF(ABS(入力用!$AV30)&lt;100000,"",RIGHTB(INT(ABS(入力用!$AV30)/100000),1))</f>
        <v/>
      </c>
      <c r="AK30" s="565" t="str">
        <f>IF(ABS(入力用!$AV30)&lt;10000,"",RIGHTB(INT(ABS(入力用!$AV30)/10000),1))</f>
        <v/>
      </c>
      <c r="AL30" s="567" t="str">
        <f>IF(ABS(入力用!$AV30)&lt;1000,"",RIGHTB(INT(ABS(入力用!$AV30)/1000),1))</f>
        <v/>
      </c>
      <c r="AM30" s="564" t="str">
        <f>IF(ABS(入力用!$AV30)&lt;100,"",RIGHTB(INT(ABS(入力用!$AV30)/100),1))</f>
        <v/>
      </c>
      <c r="AN30" s="565" t="str">
        <f>IF(ABS(入力用!$AV30)&lt;10,"",RIGHTB(INT(ABS(入力用!$AV30)/10),1))</f>
        <v/>
      </c>
      <c r="AO30" s="542" t="str">
        <f>IF(ABS(入力用!$AV30)&lt;1,"",RIGHTB(入力用!$AV30,1))</f>
        <v/>
      </c>
      <c r="AP30" s="511" t="str">
        <f>IF(入力用!X30="","",IF(入力用!$AM30=3,"",RIGHTB(INT(入力用!$AT30/10),1)))</f>
        <v/>
      </c>
      <c r="AQ30" s="512" t="str">
        <f>IF(入力用!X30="","",RIGHTB(入力用!$AT30,1))</f>
        <v/>
      </c>
      <c r="AR30" s="514" t="s">
        <v>48</v>
      </c>
      <c r="AS30" s="97" t="str">
        <f>IF(入力用!$AV30&lt;0,"▲","")</f>
        <v/>
      </c>
      <c r="AT30" s="98"/>
      <c r="AU30" s="565" t="str">
        <f>IF(ABS(入力用!$BE30)&lt;10000,"",RIGHTB(INT(ABS(入力用!$BE30)/10000),1))</f>
        <v/>
      </c>
      <c r="AV30" s="567" t="str">
        <f>IF(ABS(入力用!$BE30)&lt;1000,"",RIGHTB(INT(ABS(入力用!$BE30)/1000),1))</f>
        <v/>
      </c>
      <c r="AW30" s="564" t="str">
        <f>IF(ABS(入力用!$BE30)&lt;100,"",RIGHTB(INT(ABS(入力用!$BE30)/100),1))</f>
        <v/>
      </c>
      <c r="AX30" s="565" t="str">
        <f>IF(ABS(入力用!$BE30)&lt;10,"",RIGHTB(INT(ABS(入力用!$BE30)/10),1))</f>
        <v/>
      </c>
      <c r="AY30" s="542" t="str">
        <f>IF(ABS(入力用!$BE30)=0,"",RIGHTB(入力用!$BE30,1))</f>
        <v/>
      </c>
      <c r="AZ30" s="410"/>
      <c r="BA30" s="568"/>
      <c r="BB30" s="568"/>
      <c r="BC30" s="569"/>
      <c r="BD30" s="412"/>
      <c r="BE30" s="413"/>
      <c r="BF30" s="413"/>
      <c r="BG30" s="413"/>
      <c r="BH30" s="413"/>
      <c r="BI30" s="414"/>
      <c r="BJ30" s="415"/>
      <c r="BK30" s="416"/>
      <c r="BL30" s="417"/>
      <c r="BM30" s="418"/>
      <c r="BN30" s="493"/>
      <c r="BO30" s="417"/>
      <c r="BP30" s="418"/>
      <c r="BQ30" s="493"/>
      <c r="BR30" s="563"/>
      <c r="BS30" s="566"/>
      <c r="BT30" s="475"/>
      <c r="BU30" s="418"/>
      <c r="BV30" s="493"/>
      <c r="BW30" s="417"/>
      <c r="BX30" s="418"/>
      <c r="BY30" s="493"/>
      <c r="BZ30" s="563"/>
      <c r="CA30" s="474"/>
    </row>
    <row r="31" spans="1:79" ht="13.5" customHeight="1" x14ac:dyDescent="0.15">
      <c r="A31" s="435"/>
      <c r="B31" s="430"/>
      <c r="C31" s="431"/>
      <c r="D31" s="431"/>
      <c r="E31" s="431"/>
      <c r="F31" s="431"/>
      <c r="G31" s="431"/>
      <c r="H31" s="431"/>
      <c r="I31" s="432"/>
      <c r="J31" s="547" t="str">
        <f>IF(入力用!F31="","",入力用!F31)</f>
        <v/>
      </c>
      <c r="K31" s="548"/>
      <c r="L31" s="548"/>
      <c r="M31" s="548"/>
      <c r="N31" s="548"/>
      <c r="O31" s="549"/>
      <c r="P31" s="430"/>
      <c r="Q31" s="431"/>
      <c r="R31" s="431"/>
      <c r="S31" s="431"/>
      <c r="T31" s="431"/>
      <c r="U31" s="431"/>
      <c r="V31" s="431"/>
      <c r="W31" s="431"/>
      <c r="X31" s="431"/>
      <c r="Y31" s="431"/>
      <c r="Z31" s="431"/>
      <c r="AA31" s="432"/>
      <c r="AB31" s="430"/>
      <c r="AC31" s="432"/>
      <c r="AD31" s="554"/>
      <c r="AE31" s="558"/>
      <c r="AF31" s="559"/>
      <c r="AG31" s="560"/>
      <c r="AH31" s="100" t="str">
        <f>IF(ABS(入力用!$AV30)&lt;10000000,"",RIGHTB(INT(ABS(入力用!$AV30)/10000000),1))</f>
        <v/>
      </c>
      <c r="AI31" s="101" t="str">
        <f>IF(ABS(入力用!$AV30)&lt;1000000,"",RIGHTB(INT(ABS(入力用!$AV30)/1000000),1))</f>
        <v/>
      </c>
      <c r="AJ31" s="564"/>
      <c r="AK31" s="565"/>
      <c r="AL31" s="567"/>
      <c r="AM31" s="564"/>
      <c r="AN31" s="565"/>
      <c r="AO31" s="542"/>
      <c r="AP31" s="511"/>
      <c r="AQ31" s="513"/>
      <c r="AR31" s="514"/>
      <c r="AS31" s="91" t="str">
        <f>IF(ABS(入力用!$BE30)&lt;1000000,"",RIGHTB(INT(ABS(入力用!$BE30)/1000000),1))</f>
        <v/>
      </c>
      <c r="AT31" s="93" t="str">
        <f>IF(ABS(入力用!$BE30)&lt;100000,"",RIGHTB(INT(ABS(入力用!$BE30)/100000),1))</f>
        <v/>
      </c>
      <c r="AU31" s="565"/>
      <c r="AV31" s="567"/>
      <c r="AW31" s="564"/>
      <c r="AX31" s="565"/>
      <c r="AY31" s="542"/>
      <c r="AZ31" s="411"/>
      <c r="BA31" s="388"/>
      <c r="BB31" s="388"/>
      <c r="BC31" s="390"/>
      <c r="BD31" s="378"/>
      <c r="BE31" s="379"/>
      <c r="BF31" s="379"/>
      <c r="BG31" s="379"/>
      <c r="BH31" s="379"/>
      <c r="BI31" s="380"/>
      <c r="BJ31" s="395"/>
      <c r="BK31" s="397"/>
      <c r="BL31" s="399"/>
      <c r="BM31" s="401"/>
      <c r="BN31" s="403"/>
      <c r="BO31" s="399"/>
      <c r="BP31" s="401"/>
      <c r="BQ31" s="403"/>
      <c r="BR31" s="405"/>
      <c r="BS31" s="566"/>
      <c r="BT31" s="409"/>
      <c r="BU31" s="401"/>
      <c r="BV31" s="403"/>
      <c r="BW31" s="399"/>
      <c r="BX31" s="401"/>
      <c r="BY31" s="403"/>
      <c r="BZ31" s="405"/>
      <c r="CA31" s="409"/>
    </row>
    <row r="32" spans="1:79" ht="13.5" customHeight="1" x14ac:dyDescent="0.15">
      <c r="A32" s="434" t="str">
        <f>IF(入力用!A32="","",入力用!A32)</f>
        <v/>
      </c>
      <c r="B32" s="427" t="str">
        <f>IF(入力用!B32="","",入力用!B32)</f>
        <v/>
      </c>
      <c r="C32" s="428"/>
      <c r="D32" s="428"/>
      <c r="E32" s="428"/>
      <c r="F32" s="428"/>
      <c r="G32" s="428"/>
      <c r="H32" s="428"/>
      <c r="I32" s="429"/>
      <c r="J32" s="570" t="str">
        <f>IF(入力用!F32="","",入力用!F32)</f>
        <v/>
      </c>
      <c r="K32" s="571"/>
      <c r="L32" s="571"/>
      <c r="M32" s="571"/>
      <c r="N32" s="571"/>
      <c r="O32" s="572"/>
      <c r="P32" s="427" t="str">
        <f>IF(入力用!G32="","",入力用!G32)</f>
        <v/>
      </c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9"/>
      <c r="AB32" s="427" t="str">
        <f>IF(入力用!R32="","",入力用!R32)</f>
        <v/>
      </c>
      <c r="AC32" s="429"/>
      <c r="AD32" s="553" t="str">
        <f>IF(入力用!T32="","",入力用!T32)</f>
        <v/>
      </c>
      <c r="AE32" s="555" t="str">
        <f>IF(入力用!U32="","",入力用!U32)</f>
        <v/>
      </c>
      <c r="AF32" s="556"/>
      <c r="AG32" s="557"/>
      <c r="AH32" s="97" t="str">
        <f>IF(入力用!$AV32&lt;0,"▲","")</f>
        <v/>
      </c>
      <c r="AI32" s="99"/>
      <c r="AJ32" s="564" t="str">
        <f>IF(ABS(入力用!$AV32)&lt;100000,"",RIGHTB(INT(ABS(入力用!$AV32)/100000),1))</f>
        <v/>
      </c>
      <c r="AK32" s="565" t="str">
        <f>IF(ABS(入力用!$AV32)&lt;10000,"",RIGHTB(INT(ABS(入力用!$AV32)/10000),1))</f>
        <v/>
      </c>
      <c r="AL32" s="567" t="str">
        <f>IF(ABS(入力用!$AV32)&lt;1000,"",RIGHTB(INT(ABS(入力用!$AV32)/1000),1))</f>
        <v/>
      </c>
      <c r="AM32" s="564" t="str">
        <f>IF(ABS(入力用!$AV32)&lt;100,"",RIGHTB(INT(ABS(入力用!$AV32)/100),1))</f>
        <v/>
      </c>
      <c r="AN32" s="565" t="str">
        <f>IF(ABS(入力用!$AV32)&lt;10,"",RIGHTB(INT(ABS(入力用!$AV32)/10),1))</f>
        <v/>
      </c>
      <c r="AO32" s="542" t="str">
        <f>IF(ABS(入力用!$AV32)&lt;1,"",RIGHTB(入力用!$AV32,1))</f>
        <v/>
      </c>
      <c r="AP32" s="511" t="str">
        <f>IF(入力用!X32="","",IF(入力用!$AM32=3,"",RIGHTB(INT(入力用!$AT32/10),1)))</f>
        <v/>
      </c>
      <c r="AQ32" s="512" t="str">
        <f>IF(入力用!X32="","",RIGHTB(入力用!$AT32,1))</f>
        <v/>
      </c>
      <c r="AR32" s="514" t="s">
        <v>48</v>
      </c>
      <c r="AS32" s="97" t="str">
        <f>IF(入力用!$AV32&lt;0,"▲","")</f>
        <v/>
      </c>
      <c r="AT32" s="98"/>
      <c r="AU32" s="565" t="str">
        <f>IF(ABS(入力用!$BE32)&lt;10000,"",RIGHTB(INT(ABS(入力用!$BE32)/10000),1))</f>
        <v/>
      </c>
      <c r="AV32" s="567" t="str">
        <f>IF(ABS(入力用!$BE32)&lt;1000,"",RIGHTB(INT(ABS(入力用!$BE32)/1000),1))</f>
        <v/>
      </c>
      <c r="AW32" s="564" t="str">
        <f>IF(ABS(入力用!$BE32)&lt;100,"",RIGHTB(INT(ABS(入力用!$BE32)/100),1))</f>
        <v/>
      </c>
      <c r="AX32" s="565" t="str">
        <f>IF(ABS(入力用!$BE32)&lt;10,"",RIGHTB(INT(ABS(入力用!$BE32)/10),1))</f>
        <v/>
      </c>
      <c r="AY32" s="542" t="str">
        <f>IF(ABS(入力用!$BE32)=0,"",RIGHTB(入力用!$BE32,1))</f>
        <v/>
      </c>
      <c r="AZ32" s="410"/>
      <c r="BA32" s="568"/>
      <c r="BB32" s="568"/>
      <c r="BC32" s="569"/>
      <c r="BD32" s="412"/>
      <c r="BE32" s="413"/>
      <c r="BF32" s="413"/>
      <c r="BG32" s="413"/>
      <c r="BH32" s="413"/>
      <c r="BI32" s="414"/>
      <c r="BJ32" s="415"/>
      <c r="BK32" s="416"/>
      <c r="BL32" s="417"/>
      <c r="BM32" s="418"/>
      <c r="BN32" s="493"/>
      <c r="BO32" s="417"/>
      <c r="BP32" s="418"/>
      <c r="BQ32" s="493"/>
      <c r="BR32" s="563"/>
      <c r="BS32" s="566"/>
      <c r="BT32" s="475"/>
      <c r="BU32" s="418"/>
      <c r="BV32" s="493"/>
      <c r="BW32" s="417"/>
      <c r="BX32" s="418"/>
      <c r="BY32" s="493"/>
      <c r="BZ32" s="563"/>
      <c r="CA32" s="474"/>
    </row>
    <row r="33" spans="1:79" ht="13.5" customHeight="1" x14ac:dyDescent="0.15">
      <c r="A33" s="435"/>
      <c r="B33" s="430"/>
      <c r="C33" s="431"/>
      <c r="D33" s="431"/>
      <c r="E33" s="431"/>
      <c r="F33" s="431"/>
      <c r="G33" s="431"/>
      <c r="H33" s="431"/>
      <c r="I33" s="432"/>
      <c r="J33" s="547" t="str">
        <f>IF(入力用!F33="","",入力用!F33)</f>
        <v/>
      </c>
      <c r="K33" s="548"/>
      <c r="L33" s="548"/>
      <c r="M33" s="548"/>
      <c r="N33" s="548"/>
      <c r="O33" s="549"/>
      <c r="P33" s="430"/>
      <c r="Q33" s="431"/>
      <c r="R33" s="431"/>
      <c r="S33" s="431"/>
      <c r="T33" s="431"/>
      <c r="U33" s="431"/>
      <c r="V33" s="431"/>
      <c r="W33" s="431"/>
      <c r="X33" s="431"/>
      <c r="Y33" s="431"/>
      <c r="Z33" s="431"/>
      <c r="AA33" s="432"/>
      <c r="AB33" s="430"/>
      <c r="AC33" s="432"/>
      <c r="AD33" s="554"/>
      <c r="AE33" s="558"/>
      <c r="AF33" s="559"/>
      <c r="AG33" s="560"/>
      <c r="AH33" s="100" t="str">
        <f>IF(ABS(入力用!$AV32)&lt;10000000,"",RIGHTB(INT(ABS(入力用!$AV32)/10000000),1))</f>
        <v/>
      </c>
      <c r="AI33" s="101" t="str">
        <f>IF(ABS(入力用!$AV32)&lt;1000000,"",RIGHTB(INT(ABS(入力用!$AV32)/1000000),1))</f>
        <v/>
      </c>
      <c r="AJ33" s="564"/>
      <c r="AK33" s="565"/>
      <c r="AL33" s="567"/>
      <c r="AM33" s="564"/>
      <c r="AN33" s="565"/>
      <c r="AO33" s="542"/>
      <c r="AP33" s="511"/>
      <c r="AQ33" s="513"/>
      <c r="AR33" s="514"/>
      <c r="AS33" s="91" t="str">
        <f>IF(ABS(入力用!$BE32)&lt;1000000,"",RIGHTB(INT(ABS(入力用!$BE32)/1000000),1))</f>
        <v/>
      </c>
      <c r="AT33" s="93" t="str">
        <f>IF(ABS(入力用!$BE32)&lt;100000,"",RIGHTB(INT(ABS(入力用!$BE32)/100000),1))</f>
        <v/>
      </c>
      <c r="AU33" s="565"/>
      <c r="AV33" s="567"/>
      <c r="AW33" s="564"/>
      <c r="AX33" s="565"/>
      <c r="AY33" s="542"/>
      <c r="AZ33" s="411"/>
      <c r="BA33" s="388"/>
      <c r="BB33" s="388"/>
      <c r="BC33" s="390"/>
      <c r="BD33" s="378"/>
      <c r="BE33" s="379"/>
      <c r="BF33" s="379"/>
      <c r="BG33" s="379"/>
      <c r="BH33" s="379"/>
      <c r="BI33" s="380"/>
      <c r="BJ33" s="395"/>
      <c r="BK33" s="397"/>
      <c r="BL33" s="399"/>
      <c r="BM33" s="401"/>
      <c r="BN33" s="403"/>
      <c r="BO33" s="399"/>
      <c r="BP33" s="401"/>
      <c r="BQ33" s="403"/>
      <c r="BR33" s="405"/>
      <c r="BS33" s="566"/>
      <c r="BT33" s="409"/>
      <c r="BU33" s="401"/>
      <c r="BV33" s="403"/>
      <c r="BW33" s="399"/>
      <c r="BX33" s="401"/>
      <c r="BY33" s="403"/>
      <c r="BZ33" s="405"/>
      <c r="CA33" s="409"/>
    </row>
    <row r="34" spans="1:79" ht="13.5" customHeight="1" x14ac:dyDescent="0.15">
      <c r="A34" s="434" t="str">
        <f>IF(入力用!A34="","",入力用!A34)</f>
        <v/>
      </c>
      <c r="B34" s="427" t="str">
        <f>IF(入力用!B34="","",入力用!B34)</f>
        <v/>
      </c>
      <c r="C34" s="428"/>
      <c r="D34" s="428"/>
      <c r="E34" s="428"/>
      <c r="F34" s="428"/>
      <c r="G34" s="428"/>
      <c r="H34" s="428"/>
      <c r="I34" s="429"/>
      <c r="J34" s="570" t="str">
        <f>IF(入力用!F34="","",入力用!F34)</f>
        <v/>
      </c>
      <c r="K34" s="571"/>
      <c r="L34" s="571"/>
      <c r="M34" s="571"/>
      <c r="N34" s="571"/>
      <c r="O34" s="572"/>
      <c r="P34" s="427" t="str">
        <f>IF(入力用!G34="","",入力用!G34)</f>
        <v/>
      </c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9"/>
      <c r="AB34" s="427" t="str">
        <f>IF(入力用!R34="","",入力用!R34)</f>
        <v/>
      </c>
      <c r="AC34" s="429"/>
      <c r="AD34" s="553" t="str">
        <f>IF(入力用!T34="","",入力用!T34)</f>
        <v/>
      </c>
      <c r="AE34" s="555" t="str">
        <f>IF(入力用!U34="","",入力用!U34)</f>
        <v/>
      </c>
      <c r="AF34" s="556"/>
      <c r="AG34" s="557"/>
      <c r="AH34" s="97" t="str">
        <f>IF(入力用!$AV34&lt;0,"▲","")</f>
        <v/>
      </c>
      <c r="AI34" s="99"/>
      <c r="AJ34" s="564" t="str">
        <f>IF(ABS(入力用!$AV34)&lt;100000,"",RIGHTB(INT(ABS(入力用!$AV34)/100000),1))</f>
        <v/>
      </c>
      <c r="AK34" s="565" t="str">
        <f>IF(ABS(入力用!$AV34)&lt;10000,"",RIGHTB(INT(ABS(入力用!$AV34)/10000),1))</f>
        <v/>
      </c>
      <c r="AL34" s="567" t="str">
        <f>IF(ABS(入力用!$AV34)&lt;1000,"",RIGHTB(INT(ABS(入力用!$AV34)/1000),1))</f>
        <v/>
      </c>
      <c r="AM34" s="564" t="str">
        <f>IF(ABS(入力用!$AV34)&lt;100,"",RIGHTB(INT(ABS(入力用!$AV34)/100),1))</f>
        <v/>
      </c>
      <c r="AN34" s="565" t="str">
        <f>IF(ABS(入力用!$AV34)&lt;10,"",RIGHTB(INT(ABS(入力用!$AV34)/10),1))</f>
        <v/>
      </c>
      <c r="AO34" s="542" t="str">
        <f>IF(ABS(入力用!$AV34)&lt;1,"",RIGHTB(入力用!$AV34,1))</f>
        <v/>
      </c>
      <c r="AP34" s="511" t="str">
        <f>IF(入力用!X34="","",IF(入力用!$AM34=3,"",RIGHTB(INT(入力用!$AT34/10),1)))</f>
        <v/>
      </c>
      <c r="AQ34" s="512" t="str">
        <f>IF(入力用!X34="","",RIGHTB(入力用!$AT34,1))</f>
        <v/>
      </c>
      <c r="AR34" s="514" t="s">
        <v>48</v>
      </c>
      <c r="AS34" s="97" t="str">
        <f>IF(入力用!$AV34&lt;0,"▲","")</f>
        <v/>
      </c>
      <c r="AT34" s="67"/>
      <c r="AU34" s="565" t="str">
        <f>IF(ABS(入力用!$BE34)&lt;10000,"",RIGHTB(INT(ABS(入力用!$BE34)/10000),1))</f>
        <v/>
      </c>
      <c r="AV34" s="567" t="str">
        <f>IF(ABS(入力用!$BE34)&lt;1000,"",RIGHTB(INT(ABS(入力用!$BE34)/1000),1))</f>
        <v/>
      </c>
      <c r="AW34" s="564" t="str">
        <f>IF(ABS(入力用!$BE34)&lt;100,"",RIGHTB(INT(ABS(入力用!$BE34)/100),1))</f>
        <v/>
      </c>
      <c r="AX34" s="565" t="str">
        <f>IF(ABS(入力用!$BE34)&lt;10,"",RIGHTB(INT(ABS(入力用!$BE34)/10),1))</f>
        <v/>
      </c>
      <c r="AY34" s="542" t="str">
        <f>IF(ABS(入力用!$BE34)=0,"",RIGHTB(入力用!$BE34,1))</f>
        <v/>
      </c>
      <c r="AZ34" s="410"/>
      <c r="BA34" s="568"/>
      <c r="BB34" s="568"/>
      <c r="BC34" s="569"/>
      <c r="BD34" s="412"/>
      <c r="BE34" s="413"/>
      <c r="BF34" s="413"/>
      <c r="BG34" s="413"/>
      <c r="BH34" s="413"/>
      <c r="BI34" s="414"/>
      <c r="BJ34" s="415"/>
      <c r="BK34" s="416"/>
      <c r="BL34" s="417"/>
      <c r="BM34" s="418"/>
      <c r="BN34" s="493"/>
      <c r="BO34" s="417"/>
      <c r="BP34" s="418"/>
      <c r="BQ34" s="493"/>
      <c r="BR34" s="563"/>
      <c r="BS34" s="566"/>
      <c r="BT34" s="475"/>
      <c r="BU34" s="418"/>
      <c r="BV34" s="493"/>
      <c r="BW34" s="417"/>
      <c r="BX34" s="418"/>
      <c r="BY34" s="493"/>
      <c r="BZ34" s="563"/>
      <c r="CA34" s="474"/>
    </row>
    <row r="35" spans="1:79" ht="13.5" customHeight="1" x14ac:dyDescent="0.15">
      <c r="A35" s="435"/>
      <c r="B35" s="430"/>
      <c r="C35" s="431"/>
      <c r="D35" s="431"/>
      <c r="E35" s="431"/>
      <c r="F35" s="431"/>
      <c r="G35" s="431"/>
      <c r="H35" s="431"/>
      <c r="I35" s="432"/>
      <c r="J35" s="547" t="str">
        <f>IF(入力用!F35="","",入力用!F35)</f>
        <v/>
      </c>
      <c r="K35" s="548"/>
      <c r="L35" s="548"/>
      <c r="M35" s="548"/>
      <c r="N35" s="548"/>
      <c r="O35" s="549"/>
      <c r="P35" s="430"/>
      <c r="Q35" s="431"/>
      <c r="R35" s="431"/>
      <c r="S35" s="431"/>
      <c r="T35" s="431"/>
      <c r="U35" s="431"/>
      <c r="V35" s="431"/>
      <c r="W35" s="431"/>
      <c r="X35" s="431"/>
      <c r="Y35" s="431"/>
      <c r="Z35" s="431"/>
      <c r="AA35" s="432"/>
      <c r="AB35" s="430"/>
      <c r="AC35" s="432"/>
      <c r="AD35" s="554"/>
      <c r="AE35" s="558"/>
      <c r="AF35" s="559"/>
      <c r="AG35" s="560"/>
      <c r="AH35" s="100" t="str">
        <f>IF(ABS(入力用!$AV34)&lt;10000000,"",RIGHTB(INT(ABS(入力用!$AV34)/10000000),1))</f>
        <v/>
      </c>
      <c r="AI35" s="101" t="str">
        <f>IF(ABS(入力用!$AV34)&lt;1000000,"",RIGHTB(INT(ABS(入力用!$AV34)/1000000),1))</f>
        <v/>
      </c>
      <c r="AJ35" s="564"/>
      <c r="AK35" s="565"/>
      <c r="AL35" s="567"/>
      <c r="AM35" s="564"/>
      <c r="AN35" s="565"/>
      <c r="AO35" s="542"/>
      <c r="AP35" s="511"/>
      <c r="AQ35" s="513"/>
      <c r="AR35" s="514"/>
      <c r="AS35" s="91" t="str">
        <f>IF(ABS(入力用!$BE34)&lt;1000000,"",RIGHTB(INT(ABS(入力用!$BE34)/1000000),1))</f>
        <v/>
      </c>
      <c r="AT35" s="68" t="str">
        <f>IF(ABS(入力用!$BE34)&lt;100000,"",RIGHTB(INT(ABS(入力用!$BE34)/100000),1))</f>
        <v/>
      </c>
      <c r="AU35" s="565"/>
      <c r="AV35" s="567"/>
      <c r="AW35" s="564"/>
      <c r="AX35" s="565"/>
      <c r="AY35" s="542"/>
      <c r="AZ35" s="411"/>
      <c r="BA35" s="388"/>
      <c r="BB35" s="388"/>
      <c r="BC35" s="390"/>
      <c r="BD35" s="378"/>
      <c r="BE35" s="379"/>
      <c r="BF35" s="379"/>
      <c r="BG35" s="379"/>
      <c r="BH35" s="379"/>
      <c r="BI35" s="380"/>
      <c r="BJ35" s="395"/>
      <c r="BK35" s="397"/>
      <c r="BL35" s="399"/>
      <c r="BM35" s="401"/>
      <c r="BN35" s="403"/>
      <c r="BO35" s="399"/>
      <c r="BP35" s="401"/>
      <c r="BQ35" s="403"/>
      <c r="BR35" s="405"/>
      <c r="BS35" s="566"/>
      <c r="BT35" s="409"/>
      <c r="BU35" s="401"/>
      <c r="BV35" s="403"/>
      <c r="BW35" s="399"/>
      <c r="BX35" s="401"/>
      <c r="BY35" s="403"/>
      <c r="BZ35" s="405"/>
      <c r="CA35" s="409"/>
    </row>
    <row r="36" spans="1:79" ht="13.5" customHeight="1" x14ac:dyDescent="0.15">
      <c r="A36" s="434" t="str">
        <f>IF(入力用!A36="","",入力用!A36)</f>
        <v/>
      </c>
      <c r="B36" s="427" t="str">
        <f>IF(入力用!B36="","",入力用!B36)</f>
        <v/>
      </c>
      <c r="C36" s="428"/>
      <c r="D36" s="428"/>
      <c r="E36" s="428"/>
      <c r="F36" s="428"/>
      <c r="G36" s="428"/>
      <c r="H36" s="428"/>
      <c r="I36" s="429"/>
      <c r="J36" s="570" t="str">
        <f>IF(入力用!F36="","",入力用!F36)</f>
        <v/>
      </c>
      <c r="K36" s="571"/>
      <c r="L36" s="571"/>
      <c r="M36" s="571"/>
      <c r="N36" s="571"/>
      <c r="O36" s="572"/>
      <c r="P36" s="427" t="str">
        <f>IF(入力用!G36="","",入力用!G36)</f>
        <v/>
      </c>
      <c r="Q36" s="428"/>
      <c r="R36" s="428"/>
      <c r="S36" s="428"/>
      <c r="T36" s="428"/>
      <c r="U36" s="428"/>
      <c r="V36" s="428"/>
      <c r="W36" s="428"/>
      <c r="X36" s="428"/>
      <c r="Y36" s="428"/>
      <c r="Z36" s="428"/>
      <c r="AA36" s="429"/>
      <c r="AB36" s="427" t="str">
        <f>IF(入力用!R36="","",入力用!R36)</f>
        <v/>
      </c>
      <c r="AC36" s="429"/>
      <c r="AD36" s="553" t="str">
        <f>IF(入力用!T36="","",入力用!T36)</f>
        <v/>
      </c>
      <c r="AE36" s="555" t="str">
        <f>IF(入力用!U36="","",入力用!U36)</f>
        <v/>
      </c>
      <c r="AF36" s="556"/>
      <c r="AG36" s="557"/>
      <c r="AH36" s="97" t="str">
        <f>IF(入力用!$AV36&lt;0,"▲","")</f>
        <v/>
      </c>
      <c r="AI36" s="99"/>
      <c r="AJ36" s="580" t="str">
        <f>IF(ABS(入力用!$AV36)&lt;100000,"",RIGHTB(INT(ABS(入力用!$AV36)/100000),1))</f>
        <v/>
      </c>
      <c r="AK36" s="582" t="str">
        <f>IF(ABS(入力用!$AV36)&lt;10000,"",RIGHTB(INT(ABS(入力用!$AV36)/10000),1))</f>
        <v/>
      </c>
      <c r="AL36" s="512" t="str">
        <f>IF(ABS(入力用!$AV36)&lt;1000,"",RIGHTB(INT(ABS(入力用!$AV36)/1000),1))</f>
        <v/>
      </c>
      <c r="AM36" s="580" t="str">
        <f>IF(ABS(入力用!$AV36)&lt;100,"",RIGHTB(INT(ABS(入力用!$AV36)/100),1))</f>
        <v/>
      </c>
      <c r="AN36" s="582" t="str">
        <f>IF(ABS(入力用!$AV36)&lt;10,"",RIGHTB(INT(ABS(入力用!$AV36)/10),1))</f>
        <v/>
      </c>
      <c r="AO36" s="585" t="str">
        <f>IF(ABS(入力用!$AV36)&lt;1,"",RIGHTB(入力用!$AV36,1))</f>
        <v/>
      </c>
      <c r="AP36" s="511" t="str">
        <f>IF(入力用!X36="","",IF(入力用!$AM36=3,"",RIGHTB(INT(入力用!$AT36/10),1)))</f>
        <v/>
      </c>
      <c r="AQ36" s="512" t="str">
        <f>IF(入力用!X36="","",RIGHTB(入力用!$AT36,1))</f>
        <v/>
      </c>
      <c r="AR36" s="588" t="s">
        <v>48</v>
      </c>
      <c r="AS36" s="97" t="str">
        <f>IF(入力用!$AV36&lt;0,"▲","")</f>
        <v/>
      </c>
      <c r="AT36" s="98"/>
      <c r="AU36" s="582" t="str">
        <f>IF(ABS(入力用!$BE36)&lt;10000,"",RIGHTB(INT(ABS(入力用!$BE36)/10000),1))</f>
        <v/>
      </c>
      <c r="AV36" s="512" t="str">
        <f>IF(ABS(入力用!$BE36)&lt;1000,"",RIGHTB(INT(ABS(入力用!$BE36)/1000),1))</f>
        <v/>
      </c>
      <c r="AW36" s="580" t="str">
        <f>IF(ABS(入力用!$BE36)&lt;100,"",RIGHTB(INT(ABS(入力用!$BE36)/100),1))</f>
        <v/>
      </c>
      <c r="AX36" s="582" t="str">
        <f>IF(ABS(入力用!$BE36)&lt;10,"",RIGHTB(INT(ABS(入力用!$BE36)/10),1))</f>
        <v/>
      </c>
      <c r="AY36" s="542" t="str">
        <f>IF(ABS(入力用!$BE36)=0,"",RIGHTB(入力用!$BE36,1))</f>
        <v/>
      </c>
      <c r="AZ36" s="410"/>
      <c r="BA36" s="568"/>
      <c r="BB36" s="568"/>
      <c r="BC36" s="569"/>
      <c r="BD36" s="412"/>
      <c r="BE36" s="413"/>
      <c r="BF36" s="413"/>
      <c r="BG36" s="413"/>
      <c r="BH36" s="413"/>
      <c r="BI36" s="414"/>
      <c r="BJ36" s="415"/>
      <c r="BK36" s="416"/>
      <c r="BL36" s="417"/>
      <c r="BM36" s="418"/>
      <c r="BN36" s="493"/>
      <c r="BO36" s="417"/>
      <c r="BP36" s="418"/>
      <c r="BQ36" s="493"/>
      <c r="BR36" s="563"/>
      <c r="BS36" s="566"/>
      <c r="BT36" s="475"/>
      <c r="BU36" s="418"/>
      <c r="BV36" s="493"/>
      <c r="BW36" s="417"/>
      <c r="BX36" s="418"/>
      <c r="BY36" s="493"/>
      <c r="BZ36" s="563"/>
      <c r="CA36" s="474"/>
    </row>
    <row r="37" spans="1:79" ht="13.5" customHeight="1" thickBot="1" x14ac:dyDescent="0.2">
      <c r="A37" s="573"/>
      <c r="B37" s="574"/>
      <c r="C37" s="590"/>
      <c r="D37" s="590"/>
      <c r="E37" s="590"/>
      <c r="F37" s="590"/>
      <c r="G37" s="590"/>
      <c r="H37" s="590"/>
      <c r="I37" s="575"/>
      <c r="J37" s="602" t="str">
        <f>IF(入力用!F37="","",入力用!F37)</f>
        <v/>
      </c>
      <c r="K37" s="603"/>
      <c r="L37" s="603"/>
      <c r="M37" s="603"/>
      <c r="N37" s="603"/>
      <c r="O37" s="604"/>
      <c r="P37" s="574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75"/>
      <c r="AB37" s="574"/>
      <c r="AC37" s="575"/>
      <c r="AD37" s="576"/>
      <c r="AE37" s="577"/>
      <c r="AF37" s="578"/>
      <c r="AG37" s="579"/>
      <c r="AH37" s="43" t="str">
        <f>IF(ABS(入力用!$AV36)&lt;10000000,"",RIGHTB(INT(ABS(入力用!$AV36)/10000000),1))</f>
        <v/>
      </c>
      <c r="AI37" s="40" t="str">
        <f>IF(ABS(入力用!$AV36)&lt;1000000,"",RIGHTB(INT(ABS(入力用!$AV36)/1000000),1))</f>
        <v/>
      </c>
      <c r="AJ37" s="581"/>
      <c r="AK37" s="583"/>
      <c r="AL37" s="584"/>
      <c r="AM37" s="581"/>
      <c r="AN37" s="583"/>
      <c r="AO37" s="586"/>
      <c r="AP37" s="587"/>
      <c r="AQ37" s="584"/>
      <c r="AR37" s="589"/>
      <c r="AS37" s="87" t="str">
        <f>IF(ABS(入力用!$BE36)&lt;1000000,"",RIGHTB(INT(ABS(入力用!$BE36)/1000000),1))</f>
        <v/>
      </c>
      <c r="AT37" s="39" t="str">
        <f>IF(ABS(入力用!$BE36)&lt;100000,"",RIGHTB(INT(ABS(入力用!$BE36)/100000),1))</f>
        <v/>
      </c>
      <c r="AU37" s="583"/>
      <c r="AV37" s="584"/>
      <c r="AW37" s="581"/>
      <c r="AX37" s="583"/>
      <c r="AY37" s="591"/>
      <c r="AZ37" s="411"/>
      <c r="BA37" s="388"/>
      <c r="BB37" s="388"/>
      <c r="BC37" s="390"/>
      <c r="BD37" s="378"/>
      <c r="BE37" s="379"/>
      <c r="BF37" s="379"/>
      <c r="BG37" s="379"/>
      <c r="BH37" s="379"/>
      <c r="BI37" s="380"/>
      <c r="BJ37" s="395"/>
      <c r="BK37" s="397"/>
      <c r="BL37" s="399"/>
      <c r="BM37" s="401"/>
      <c r="BN37" s="403"/>
      <c r="BO37" s="399"/>
      <c r="BP37" s="401"/>
      <c r="BQ37" s="403"/>
      <c r="BR37" s="405"/>
      <c r="BS37" s="566"/>
      <c r="BT37" s="409"/>
      <c r="BU37" s="401"/>
      <c r="BV37" s="403"/>
      <c r="BW37" s="399"/>
      <c r="BX37" s="401"/>
      <c r="BY37" s="403"/>
      <c r="BZ37" s="405"/>
      <c r="CA37" s="409"/>
    </row>
    <row r="38" spans="1:79" ht="27" customHeight="1" thickBot="1" x14ac:dyDescent="0.2">
      <c r="A38" s="419" t="s">
        <v>28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20"/>
      <c r="AH38" s="43" t="str">
        <f>IF(入力用!$AV38&lt;10000000,"",RIGHTB(INT(入力用!$AV38/10000000),1))</f>
        <v/>
      </c>
      <c r="AI38" s="40" t="str">
        <f>IF(入力用!$AV38&lt;1000000,"",RIGHTB(INT(入力用!$AV38/1000000),1))</f>
        <v/>
      </c>
      <c r="AJ38" s="39" t="str">
        <f>IF(入力用!$AV38&lt;100000,"",RIGHTB(INT(入力用!$AV38/100000),1))</f>
        <v/>
      </c>
      <c r="AK38" s="41" t="str">
        <f>IF(入力用!$AV38&lt;10000,"",RIGHTB(INT(入力用!$AV38/10000),1))</f>
        <v/>
      </c>
      <c r="AL38" s="40" t="str">
        <f>IF(入力用!$AV38&lt;1000,"",RIGHTB(INT(入力用!$AV38/1000),1))</f>
        <v/>
      </c>
      <c r="AM38" s="39" t="str">
        <f>IF(入力用!$AV38&lt;100,"",RIGHTB(INT(入力用!$AV38/100),1))</f>
        <v/>
      </c>
      <c r="AN38" s="41" t="str">
        <f>IF(入力用!$AV38&lt;10,"",RIGHTB(INT(入力用!$AV38/10),1))</f>
        <v/>
      </c>
      <c r="AO38" s="42" t="str">
        <f>IF(入力用!$AV38&lt;1,"",RIGHTB(入力用!$AV38,1))</f>
        <v/>
      </c>
      <c r="AP38" s="486"/>
      <c r="AQ38" s="487"/>
      <c r="AR38" s="488"/>
      <c r="AS38" s="87" t="str">
        <f>IF(入力用!$BE38&lt;1000000,"",RIGHTB(INT(入力用!$BE38/1000000),1))</f>
        <v/>
      </c>
      <c r="AT38" s="39" t="str">
        <f>IF(入力用!$BE38&lt;100000,"",RIGHTB(INT(入力用!$BE38/100000),1))</f>
        <v/>
      </c>
      <c r="AU38" s="41" t="str">
        <f>IF(入力用!$BE38&lt;10000,"",RIGHTB(INT(入力用!$BE38/10000),1))</f>
        <v/>
      </c>
      <c r="AV38" s="40" t="str">
        <f>IF(入力用!$BE38&lt;1000,"",RIGHTB(INT(入力用!$BE38/1000),1))</f>
        <v/>
      </c>
      <c r="AW38" s="39" t="str">
        <f>IF(入力用!$BE38&lt;100,"",RIGHTB(INT(入力用!$BE38/100),1))</f>
        <v/>
      </c>
      <c r="AX38" s="41" t="str">
        <f>IF(入力用!$BE38&lt;10,"",RIGHTB(INT(入力用!$BE38/10),1))</f>
        <v/>
      </c>
      <c r="AY38" s="42" t="str">
        <f>IF(入力用!$BE38&lt;1,"",RIGHTB(INT(入力用!$BE38/1),1))</f>
        <v/>
      </c>
      <c r="AZ38" s="69"/>
      <c r="BA38" s="70"/>
      <c r="BB38" s="70"/>
      <c r="BC38" s="71"/>
      <c r="BD38" s="378"/>
      <c r="BE38" s="379"/>
      <c r="BF38" s="379"/>
      <c r="BG38" s="379"/>
      <c r="BH38" s="379"/>
      <c r="BI38" s="380"/>
      <c r="BJ38" s="44"/>
      <c r="BK38" s="32"/>
      <c r="BL38" s="33"/>
      <c r="BM38" s="34"/>
      <c r="BN38" s="35"/>
      <c r="BO38" s="33"/>
      <c r="BP38" s="34"/>
      <c r="BQ38" s="35"/>
      <c r="BR38" s="36"/>
      <c r="BS38" s="38"/>
      <c r="BT38" s="37"/>
      <c r="BU38" s="34"/>
      <c r="BV38" s="35"/>
      <c r="BW38" s="33"/>
      <c r="BX38" s="34"/>
      <c r="BY38" s="35"/>
      <c r="BZ38" s="36"/>
      <c r="CA38" s="45"/>
    </row>
    <row r="39" spans="1:79" ht="27" customHeight="1" thickBot="1" x14ac:dyDescent="0.2">
      <c r="A39" s="76" t="s">
        <v>67</v>
      </c>
      <c r="B39" s="374" t="s">
        <v>69</v>
      </c>
      <c r="C39" s="375"/>
      <c r="D39" s="375"/>
      <c r="E39" s="376"/>
      <c r="F39" s="85" t="str">
        <f>IF(入力用!$P39&lt;10000000,"",RIGHTB(INT(入力用!$P39/10000000),1))</f>
        <v/>
      </c>
      <c r="G39" s="79" t="str">
        <f>IF(入力用!$P39&lt;1000000,"",RIGHTB(INT(入力用!$P39/1000000),1))</f>
        <v/>
      </c>
      <c r="H39" s="77" t="str">
        <f>IF(入力用!$P39&lt;100000,"",RIGHTB(INT(入力用!$P39/100000),1))</f>
        <v/>
      </c>
      <c r="I39" s="78" t="str">
        <f>IF(入力用!$P39&lt;10000,"",RIGHTB(INT(入力用!$P39/10000),1))</f>
        <v/>
      </c>
      <c r="J39" s="79" t="str">
        <f>IF(入力用!$P39&lt;1000,"",RIGHTB(INT(入力用!$P39/1000),1))</f>
        <v/>
      </c>
      <c r="K39" s="77" t="str">
        <f>IF(入力用!$P39&lt;100,"",RIGHTB(INT(入力用!$P39/100),1))</f>
        <v/>
      </c>
      <c r="L39" s="78" t="str">
        <f>IF(入力用!$P39&lt;10,"",RIGHTB(INT(入力用!$P39/10),1))</f>
        <v/>
      </c>
      <c r="M39" s="80" t="str">
        <f>IF(入力用!$P39&lt;1,"",RIGHTB(入力用!$P39,1))</f>
        <v/>
      </c>
      <c r="N39" s="605" t="s">
        <v>70</v>
      </c>
      <c r="O39" s="605"/>
      <c r="P39" s="605"/>
      <c r="Q39" s="605"/>
      <c r="R39" s="595"/>
      <c r="S39" s="86" t="str">
        <f>IF(入力用!$W39&lt;1000000,"",RIGHTB(INT(入力用!$W39/1000000),1))</f>
        <v/>
      </c>
      <c r="T39" s="77" t="str">
        <f>IF(入力用!$W39&lt;100000,"",RIGHTB(INT(入力用!$W39/100000),1))</f>
        <v/>
      </c>
      <c r="U39" s="78" t="str">
        <f>IF(入力用!$W39&lt;10000,"",RIGHTB(INT(入力用!$W39/10000),1))</f>
        <v/>
      </c>
      <c r="V39" s="79" t="str">
        <f>IF(入力用!$W39&lt;1000,"",RIGHTB(INT(入力用!$W39/1000),1))</f>
        <v/>
      </c>
      <c r="W39" s="77" t="str">
        <f>IF(入力用!$W39&lt;100,"",RIGHTB(INT(入力用!$W39/100),1))</f>
        <v/>
      </c>
      <c r="X39" s="78" t="str">
        <f>IF(入力用!$W39&lt;10,"",RIGHTB(INT(入力用!$W39/10),1))</f>
        <v/>
      </c>
      <c r="Y39" s="80" t="str">
        <f>IF(入力用!$W39&lt;1,"",RIGHTB(INT(入力用!$W39/1),1))</f>
        <v/>
      </c>
      <c r="Z39" s="82"/>
      <c r="AA39" s="592" t="s">
        <v>71</v>
      </c>
      <c r="AB39" s="593"/>
      <c r="AC39" s="594"/>
      <c r="AD39" s="595" t="s">
        <v>69</v>
      </c>
      <c r="AE39" s="593"/>
      <c r="AF39" s="594"/>
      <c r="AG39" s="85" t="str">
        <f>IF(入力用!$BA39&lt;10000000,"",RIGHTB(INT(入力用!$BA39/10000000),1))</f>
        <v/>
      </c>
      <c r="AH39" s="79" t="str">
        <f>IF(入力用!$BA39&lt;1000000,"",RIGHTB(INT(入力用!$BA39/1000000),1))</f>
        <v/>
      </c>
      <c r="AI39" s="77" t="str">
        <f>IF(入力用!$BA39&lt;100000,"",RIGHTB(INT(入力用!$BA39/100000),1))</f>
        <v/>
      </c>
      <c r="AJ39" s="78" t="str">
        <f>IF(入力用!$BA39&lt;10000,"",RIGHTB(INT(入力用!$BA39/10000),1))</f>
        <v/>
      </c>
      <c r="AK39" s="79" t="str">
        <f>IF(入力用!$BA39&lt;1000,"",RIGHTB(INT(入力用!$BA39/1000),1))</f>
        <v/>
      </c>
      <c r="AL39" s="77" t="str">
        <f>IF(入力用!$BA39&lt;100,"",RIGHTB(INT(入力用!$BA39/100),1))</f>
        <v/>
      </c>
      <c r="AM39" s="78" t="str">
        <f>IF(入力用!$BA39&lt;10,"",RIGHTB(INT(入力用!$BA39/10),1))</f>
        <v/>
      </c>
      <c r="AN39" s="80" t="str">
        <f>IF(入力用!$BA39=0,"",RIGHTB(INT(入力用!$BA39/1),1))</f>
        <v/>
      </c>
      <c r="AO39" s="596" t="s">
        <v>70</v>
      </c>
      <c r="AP39" s="597"/>
      <c r="AQ39" s="597"/>
      <c r="AR39" s="597"/>
      <c r="AS39" s="597"/>
      <c r="AT39" s="597"/>
      <c r="AU39" s="597"/>
      <c r="AV39" s="598"/>
      <c r="AW39" s="86" t="str">
        <f>IF(入力用!$BI39&lt;1000000,"",RIGHTB(INT(入力用!$BI39/1000000),1))</f>
        <v/>
      </c>
      <c r="AX39" s="77" t="str">
        <f>IF(入力用!$BI39&lt;100000,"",RIGHTB(INT(入力用!$BI39/100000),1))</f>
        <v/>
      </c>
      <c r="AY39" s="78" t="str">
        <f>IF(入力用!$BI39&lt;10000,"",RIGHTB(INT(入力用!$BI39/10000),1))</f>
        <v/>
      </c>
      <c r="AZ39" s="79" t="str">
        <f>IF(入力用!$BI39&lt;1000,"",RIGHTB(INT(入力用!$BI39/1000),1))</f>
        <v/>
      </c>
      <c r="BA39" s="77" t="str">
        <f>IF(入力用!$BI39&lt;100,"",RIGHTB(INT(入力用!$BI39/100),1))</f>
        <v/>
      </c>
      <c r="BB39" s="78" t="str">
        <f>IF(入力用!$BI39&lt;10,"",RIGHTB(INT(入力用!$BI39/10),1))</f>
        <v/>
      </c>
      <c r="BC39" s="80" t="str">
        <f>IF(入力用!$BI39=0,"",RIGHTB(INT(入力用!$BI39/1),1))</f>
        <v/>
      </c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4"/>
    </row>
    <row r="40" spans="1:79" ht="9.75" customHeight="1" x14ac:dyDescent="0.15"/>
    <row r="41" spans="1:79" ht="30" customHeight="1" x14ac:dyDescent="0.15">
      <c r="AK41" s="24"/>
      <c r="AL41" s="24"/>
      <c r="AM41" s="24"/>
      <c r="AN41" s="24"/>
      <c r="AO41" s="24"/>
      <c r="AP41" s="24"/>
      <c r="AQ41" s="24"/>
      <c r="AR41" s="24"/>
      <c r="AS41" s="489" t="s">
        <v>53</v>
      </c>
      <c r="AT41" s="490"/>
      <c r="AU41" s="490"/>
      <c r="AV41" s="490"/>
      <c r="AW41" s="490"/>
      <c r="AX41" s="490"/>
      <c r="AY41" s="490"/>
      <c r="AZ41" s="490"/>
      <c r="BA41" s="27"/>
      <c r="BB41" s="28"/>
      <c r="BC41" s="27"/>
      <c r="BD41" s="29"/>
      <c r="BE41" s="28"/>
      <c r="BF41" s="27"/>
      <c r="BG41" s="29"/>
      <c r="BH41" s="30"/>
      <c r="BL41" s="48"/>
      <c r="BM41" s="377" t="s">
        <v>22</v>
      </c>
      <c r="BN41" s="377"/>
      <c r="BO41" s="463"/>
      <c r="BP41" s="463"/>
      <c r="BQ41" s="463"/>
      <c r="BR41" s="463"/>
      <c r="BS41" s="47" t="s">
        <v>23</v>
      </c>
      <c r="BT41" s="463"/>
      <c r="BU41" s="463"/>
      <c r="BV41" s="463"/>
      <c r="BW41" s="463"/>
      <c r="BX41" s="377" t="s">
        <v>27</v>
      </c>
      <c r="BY41" s="377"/>
      <c r="BZ41" s="453"/>
      <c r="CA41" s="453"/>
    </row>
    <row r="44" spans="1:79" ht="13.5" customHeight="1" x14ac:dyDescent="0.15">
      <c r="AA44" s="372" t="s">
        <v>38</v>
      </c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BK44" s="484" t="s">
        <v>49</v>
      </c>
      <c r="BL44" s="484"/>
      <c r="BM44" s="484"/>
      <c r="BN44" s="484"/>
      <c r="BO44" s="484"/>
      <c r="BP44" s="484"/>
      <c r="BQ44" s="485" t="str">
        <f>IF(登録番号="","",登録番号)</f>
        <v/>
      </c>
      <c r="BR44" s="485"/>
      <c r="BS44" s="485"/>
      <c r="BT44" s="485"/>
      <c r="BU44" s="485"/>
      <c r="BV44" s="485"/>
      <c r="BW44" s="485"/>
      <c r="BX44" s="485"/>
      <c r="BY44" s="485"/>
      <c r="BZ44" s="485"/>
      <c r="CA44" s="23"/>
    </row>
    <row r="45" spans="1:79" ht="14.25" customHeight="1" thickBot="1" x14ac:dyDescent="0.2">
      <c r="A45" s="449" t="s">
        <v>0</v>
      </c>
      <c r="B45" s="449"/>
      <c r="C45" s="7"/>
      <c r="D45" s="599" t="s">
        <v>30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5"/>
      <c r="O45" s="55"/>
      <c r="P45" s="447" t="s">
        <v>1</v>
      </c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373"/>
      <c r="BC45" s="491" t="str">
        <f>IF(郵便番号="","",郵便番号)</f>
        <v/>
      </c>
      <c r="BD45" s="491"/>
      <c r="BE45" s="491"/>
      <c r="BF45" s="491"/>
      <c r="BG45" s="491"/>
      <c r="BH45" s="491"/>
      <c r="BI45" s="491"/>
      <c r="BJ45" s="491"/>
    </row>
    <row r="46" spans="1:79" ht="14.25" customHeight="1" thickTop="1" x14ac:dyDescent="0.15">
      <c r="A46" s="450"/>
      <c r="B46" s="450"/>
      <c r="C46" s="8"/>
      <c r="D46" s="600"/>
      <c r="E46" s="600"/>
      <c r="F46" s="600"/>
      <c r="G46" s="600"/>
      <c r="H46" s="600"/>
      <c r="I46" s="600"/>
      <c r="J46" s="600"/>
      <c r="K46" s="600"/>
      <c r="L46" s="600"/>
      <c r="M46" s="600"/>
      <c r="N46" s="56"/>
      <c r="O46" s="56"/>
      <c r="P46" s="448"/>
      <c r="AX46" s="445" t="s">
        <v>31</v>
      </c>
      <c r="AY46" s="445"/>
      <c r="AZ46" s="445"/>
      <c r="BA46" s="445"/>
      <c r="BB46" s="445"/>
      <c r="BC46" s="502" t="str">
        <f>IF(住所="","",住所)</f>
        <v/>
      </c>
      <c r="BD46" s="502"/>
      <c r="BE46" s="502"/>
      <c r="BF46" s="502"/>
      <c r="BG46" s="502"/>
      <c r="BH46" s="502"/>
      <c r="BI46" s="502"/>
      <c r="BJ46" s="502"/>
      <c r="BK46" s="502"/>
      <c r="BL46" s="502"/>
      <c r="BM46" s="502"/>
      <c r="BN46" s="502"/>
      <c r="BO46" s="502"/>
      <c r="BP46" s="502"/>
      <c r="BQ46" s="502"/>
      <c r="BR46" s="502"/>
      <c r="BS46" s="502"/>
      <c r="BT46" s="502"/>
      <c r="BU46" s="502"/>
      <c r="BV46" s="502"/>
      <c r="BW46" s="502"/>
      <c r="BX46" s="502"/>
      <c r="BY46" s="502"/>
      <c r="BZ46" s="502"/>
    </row>
    <row r="47" spans="1:79" ht="12.75" customHeight="1" x14ac:dyDescent="0.15">
      <c r="AE47" s="444" t="str">
        <f>IF(請求月度="","",請求月度)</f>
        <v/>
      </c>
      <c r="AF47" s="444"/>
      <c r="AG47" s="444"/>
      <c r="AH47" s="421" t="s">
        <v>16</v>
      </c>
      <c r="AI47" s="421"/>
      <c r="AJ47" s="421"/>
      <c r="AK47" s="421"/>
      <c r="AL47" s="421"/>
      <c r="AM47" s="421"/>
      <c r="AX47" s="445" t="s">
        <v>32</v>
      </c>
      <c r="AY47" s="445"/>
      <c r="AZ47" s="445"/>
      <c r="BA47" s="445"/>
      <c r="BB47" s="445"/>
      <c r="BC47" s="492" t="str">
        <f>IF(氏名="","",氏名)</f>
        <v/>
      </c>
      <c r="BD47" s="492"/>
      <c r="BE47" s="492"/>
      <c r="BF47" s="492"/>
      <c r="BG47" s="492"/>
      <c r="BH47" s="492"/>
      <c r="BI47" s="492"/>
      <c r="BJ47" s="492"/>
      <c r="BK47" s="492"/>
      <c r="BL47" s="492"/>
      <c r="BM47" s="492"/>
      <c r="BN47" s="492"/>
      <c r="BO47" s="492"/>
      <c r="BP47" s="492"/>
      <c r="BQ47" s="492"/>
      <c r="BR47" s="492"/>
      <c r="BS47" s="492"/>
      <c r="BT47" s="492"/>
      <c r="BU47" s="492"/>
      <c r="BV47" s="492"/>
      <c r="BW47" s="492"/>
      <c r="BX47" s="492"/>
      <c r="BY47" s="492"/>
      <c r="BZ47" s="492"/>
      <c r="CA47" s="24" t="s">
        <v>26</v>
      </c>
    </row>
    <row r="48" spans="1:79" ht="9.75" customHeight="1" thickBot="1" x14ac:dyDescent="0.2">
      <c r="AA48" s="4"/>
      <c r="AB48" s="4"/>
      <c r="AC48" s="4"/>
      <c r="AD48" s="4"/>
      <c r="AE48" s="300"/>
      <c r="AF48" s="300"/>
      <c r="AG48" s="300"/>
      <c r="AH48" s="451"/>
      <c r="AI48" s="451"/>
      <c r="AJ48" s="451"/>
      <c r="AK48" s="451"/>
      <c r="AL48" s="451"/>
      <c r="AM48" s="451"/>
      <c r="AN48" s="4"/>
      <c r="AX48" s="445" t="s">
        <v>33</v>
      </c>
      <c r="AY48" s="445"/>
      <c r="AZ48" s="445"/>
      <c r="BA48" s="445"/>
      <c r="BB48" s="445"/>
      <c r="BC48" s="446" t="str">
        <f>IF(電話番号="","",電話番号)</f>
        <v/>
      </c>
      <c r="BD48" s="446"/>
      <c r="BE48" s="446"/>
      <c r="BF48" s="446"/>
      <c r="BG48" s="446"/>
      <c r="BH48" s="446"/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6"/>
      <c r="BT48" s="446"/>
      <c r="BU48" s="446"/>
      <c r="BV48" s="446"/>
      <c r="BW48" s="446"/>
      <c r="BX48" s="446"/>
      <c r="BY48" s="446"/>
      <c r="BZ48" s="446"/>
      <c r="CA48" s="24"/>
    </row>
    <row r="49" spans="1:79" ht="9.75" customHeight="1" x14ac:dyDescent="0.15">
      <c r="A49" s="371" t="s">
        <v>29</v>
      </c>
      <c r="B49" s="438" t="str">
        <f>IF(入力用!B49&lt;&gt;"",入力用!B49 &amp; "/"&amp; 入力用!D49,"")</f>
        <v/>
      </c>
      <c r="C49" s="439"/>
      <c r="D49" s="440"/>
      <c r="E49" s="491" t="s">
        <v>2</v>
      </c>
      <c r="F49" s="491"/>
      <c r="G49" s="491"/>
      <c r="H49" s="491"/>
      <c r="I49" s="601"/>
      <c r="J49" s="458" t="s">
        <v>3</v>
      </c>
      <c r="K49" s="459"/>
      <c r="L49" s="459"/>
      <c r="M49" s="459"/>
      <c r="N49" s="459"/>
      <c r="O49" s="459"/>
      <c r="P49" s="460"/>
      <c r="Q49" s="464"/>
      <c r="R49" s="464"/>
      <c r="S49" s="466"/>
      <c r="T49" s="452"/>
      <c r="U49" s="468"/>
      <c r="V49" s="454"/>
      <c r="W49" s="452"/>
      <c r="X49" s="456" t="s">
        <v>4</v>
      </c>
      <c r="Y49" s="3"/>
      <c r="Z49" s="3"/>
      <c r="AA49" s="3"/>
      <c r="AX49" s="445" t="s">
        <v>39</v>
      </c>
      <c r="AY49" s="445"/>
      <c r="AZ49" s="445"/>
      <c r="BA49" s="445"/>
      <c r="BB49" s="445"/>
      <c r="BC49" s="446" t="str">
        <f>IF(ＦＡＸ番号="","",ＦＡＸ番号)</f>
        <v/>
      </c>
      <c r="BD49" s="446"/>
      <c r="BE49" s="446"/>
      <c r="BF49" s="446"/>
      <c r="BG49" s="446"/>
      <c r="BH49" s="446"/>
      <c r="BI49" s="446"/>
      <c r="BJ49" s="446"/>
      <c r="BK49" s="446"/>
      <c r="BL49" s="446"/>
      <c r="BM49" s="446"/>
      <c r="BN49" s="446"/>
      <c r="BO49" s="446"/>
      <c r="BP49" s="446"/>
      <c r="BQ49" s="446"/>
      <c r="BR49" s="446"/>
      <c r="BS49" s="446"/>
      <c r="BT49" s="446"/>
      <c r="BU49" s="446"/>
      <c r="BV49" s="446"/>
      <c r="BW49" s="446"/>
      <c r="BX49" s="446"/>
      <c r="BY49" s="446"/>
      <c r="BZ49" s="446"/>
    </row>
    <row r="50" spans="1:79" ht="11.25" customHeight="1" thickBot="1" x14ac:dyDescent="0.2">
      <c r="A50" s="371"/>
      <c r="B50" s="441"/>
      <c r="C50" s="442"/>
      <c r="D50" s="443"/>
      <c r="E50" s="491"/>
      <c r="F50" s="491"/>
      <c r="G50" s="491"/>
      <c r="H50" s="491"/>
      <c r="I50" s="601"/>
      <c r="J50" s="461"/>
      <c r="K50" s="462"/>
      <c r="L50" s="462"/>
      <c r="M50" s="462"/>
      <c r="N50" s="462"/>
      <c r="O50" s="462"/>
      <c r="P50" s="463"/>
      <c r="Q50" s="465"/>
      <c r="R50" s="465"/>
      <c r="S50" s="467"/>
      <c r="T50" s="453"/>
      <c r="U50" s="469"/>
      <c r="V50" s="455"/>
      <c r="W50" s="453"/>
      <c r="X50" s="457"/>
      <c r="Y50" s="3"/>
      <c r="Z50" s="3"/>
      <c r="AB50" s="421" t="s">
        <v>40</v>
      </c>
      <c r="AC50" s="433" t="str">
        <f>IF(請求年="","",請求年)</f>
        <v/>
      </c>
      <c r="AD50" s="433"/>
      <c r="AE50" s="470" t="s">
        <v>12</v>
      </c>
      <c r="AF50" s="433" t="str">
        <f>IF(請求月="","",請求月)</f>
        <v/>
      </c>
      <c r="AG50" s="421" t="s">
        <v>15</v>
      </c>
      <c r="AH50" s="421"/>
      <c r="AI50" s="433" t="str">
        <f>IF(請求日="","",請求日)</f>
        <v/>
      </c>
      <c r="AJ50" s="433"/>
      <c r="AK50" s="433"/>
      <c r="AL50" s="421" t="s">
        <v>17</v>
      </c>
      <c r="AM50" s="421"/>
      <c r="AZ50" s="2" t="s">
        <v>5</v>
      </c>
      <c r="BA50" s="2"/>
      <c r="BB50" s="2"/>
      <c r="BC50" s="2"/>
      <c r="BD50" s="2"/>
      <c r="BE50" s="2"/>
      <c r="BF50" s="2"/>
      <c r="BG50" s="2"/>
      <c r="BH50" s="2"/>
      <c r="BI50" s="2"/>
    </row>
    <row r="51" spans="1:79" ht="6.75" customHeight="1" x14ac:dyDescent="0.15">
      <c r="J51" s="526" t="s">
        <v>7</v>
      </c>
      <c r="K51" s="527"/>
      <c r="L51" s="527"/>
      <c r="M51" s="527"/>
      <c r="N51" s="527"/>
      <c r="O51" s="527"/>
      <c r="P51" s="528"/>
      <c r="Q51" s="477" t="str">
        <f>IF(入力用!$H51&lt;10000000,"",RIGHTB(INT(入力用!$H51/10000000),1))</f>
        <v/>
      </c>
      <c r="R51" s="471" t="str">
        <f>IF(入力用!$H51&lt;1000000,"",RIGHTB(INT(入力用!$H51/1000000),1))</f>
        <v/>
      </c>
      <c r="S51" s="474" t="str">
        <f>IF(入力用!$H51&lt;100000,"",RIGHTB(INT(入力用!$H51/100000),1))</f>
        <v/>
      </c>
      <c r="T51" s="477" t="str">
        <f>IF(入力用!$H51&lt;10000,"",RIGHTB(INT(入力用!$H51/10000),1))</f>
        <v/>
      </c>
      <c r="U51" s="394" t="str">
        <f>IF(入力用!$H51&lt;1000,"",RIGHTB(INT(入力用!$H51/1000),1))</f>
        <v/>
      </c>
      <c r="V51" s="481" t="str">
        <f>IF(入力用!$H51&lt;100,"",RIGHTB(INT(入力用!$H51/100),1))</f>
        <v/>
      </c>
      <c r="W51" s="477" t="str">
        <f>IF(入力用!$H51&lt;10,"",RIGHTB(INT(入力用!$H51/10),1))</f>
        <v/>
      </c>
      <c r="X51" s="394" t="str">
        <f>IF(入力用!$H51&lt;1,"",RIGHTB(入力用!$H51,1))</f>
        <v/>
      </c>
      <c r="Y51" s="46"/>
      <c r="Z51" s="46"/>
      <c r="AA51" s="81"/>
      <c r="AB51" s="421"/>
      <c r="AC51" s="433"/>
      <c r="AD51" s="433"/>
      <c r="AE51" s="470"/>
      <c r="AF51" s="433"/>
      <c r="AG51" s="421"/>
      <c r="AH51" s="421"/>
      <c r="AI51" s="433"/>
      <c r="AJ51" s="433"/>
      <c r="AK51" s="433"/>
      <c r="AL51" s="421"/>
      <c r="AM51" s="421"/>
      <c r="AZ51" s="396"/>
      <c r="BA51" s="402"/>
      <c r="BB51" s="402"/>
      <c r="BC51" s="402"/>
      <c r="BD51" s="402"/>
      <c r="BE51" s="402"/>
      <c r="BF51" s="402"/>
      <c r="BG51" s="496"/>
      <c r="BH51" s="505" t="s">
        <v>21</v>
      </c>
      <c r="BI51" s="505"/>
      <c r="BJ51" s="505"/>
      <c r="BK51" s="506" t="str">
        <f>IF(振込先="","",振込先)</f>
        <v/>
      </c>
      <c r="BL51" s="506"/>
      <c r="BM51" s="506"/>
      <c r="BN51" s="506"/>
      <c r="BO51" s="506"/>
      <c r="BP51" s="506"/>
      <c r="BQ51" s="506"/>
      <c r="BR51" s="506"/>
      <c r="BS51" s="506"/>
      <c r="BT51" s="506"/>
      <c r="BU51" s="506"/>
      <c r="BV51" s="506"/>
      <c r="BW51" s="506"/>
      <c r="BX51" s="506"/>
      <c r="BY51" s="506"/>
      <c r="BZ51" s="506"/>
    </row>
    <row r="52" spans="1:79" ht="4.5" customHeight="1" x14ac:dyDescent="0.15">
      <c r="A52" s="491" t="s">
        <v>6</v>
      </c>
      <c r="B52" s="491"/>
      <c r="C52" s="491"/>
      <c r="D52" s="491"/>
      <c r="E52" s="491"/>
      <c r="F52" s="491"/>
      <c r="G52" s="491"/>
      <c r="H52" s="491"/>
      <c r="I52" s="601"/>
      <c r="J52" s="529"/>
      <c r="K52" s="530"/>
      <c r="L52" s="530"/>
      <c r="M52" s="530"/>
      <c r="N52" s="530"/>
      <c r="O52" s="530"/>
      <c r="P52" s="531"/>
      <c r="Q52" s="478"/>
      <c r="R52" s="472"/>
      <c r="S52" s="475"/>
      <c r="T52" s="478"/>
      <c r="U52" s="415"/>
      <c r="V52" s="482"/>
      <c r="W52" s="478"/>
      <c r="X52" s="415"/>
      <c r="Y52" s="46"/>
      <c r="Z52" s="46"/>
      <c r="AA52" s="46"/>
      <c r="AZ52" s="416"/>
      <c r="BA52" s="493"/>
      <c r="BB52" s="493"/>
      <c r="BC52" s="493"/>
      <c r="BD52" s="493"/>
      <c r="BE52" s="493"/>
      <c r="BF52" s="493"/>
      <c r="BG52" s="497"/>
      <c r="BH52" s="505"/>
      <c r="BI52" s="505"/>
      <c r="BJ52" s="505"/>
      <c r="BK52" s="506"/>
      <c r="BL52" s="506"/>
      <c r="BM52" s="506"/>
      <c r="BN52" s="506"/>
      <c r="BO52" s="506"/>
      <c r="BP52" s="506"/>
      <c r="BQ52" s="506"/>
      <c r="BR52" s="506"/>
      <c r="BS52" s="506"/>
      <c r="BT52" s="506"/>
      <c r="BU52" s="506"/>
      <c r="BV52" s="506"/>
      <c r="BW52" s="506"/>
      <c r="BX52" s="506"/>
      <c r="BY52" s="506"/>
      <c r="BZ52" s="506"/>
    </row>
    <row r="53" spans="1:79" ht="9.75" customHeight="1" thickBot="1" x14ac:dyDescent="0.2">
      <c r="A53" s="491"/>
      <c r="B53" s="491"/>
      <c r="C53" s="491"/>
      <c r="D53" s="491"/>
      <c r="E53" s="491"/>
      <c r="F53" s="491"/>
      <c r="G53" s="491"/>
      <c r="H53" s="491"/>
      <c r="I53" s="601"/>
      <c r="J53" s="532"/>
      <c r="K53" s="533"/>
      <c r="L53" s="533"/>
      <c r="M53" s="533"/>
      <c r="N53" s="533"/>
      <c r="O53" s="533"/>
      <c r="P53" s="534"/>
      <c r="Q53" s="479"/>
      <c r="R53" s="473"/>
      <c r="S53" s="476"/>
      <c r="T53" s="479"/>
      <c r="U53" s="480"/>
      <c r="V53" s="483"/>
      <c r="W53" s="479"/>
      <c r="X53" s="480"/>
      <c r="Y53" s="46"/>
      <c r="Z53" s="46"/>
      <c r="AA53" s="46"/>
      <c r="AZ53" s="494"/>
      <c r="BA53" s="495"/>
      <c r="BB53" s="495"/>
      <c r="BC53" s="495"/>
      <c r="BD53" s="495"/>
      <c r="BE53" s="495"/>
      <c r="BF53" s="495"/>
      <c r="BG53" s="498"/>
      <c r="BH53" s="54"/>
      <c r="BI53" s="54"/>
      <c r="BJ53" s="54"/>
      <c r="BK53" s="499" t="str">
        <f>IF(口座番号="","",口座番号)</f>
        <v/>
      </c>
      <c r="BL53" s="499"/>
      <c r="BM53" s="499"/>
      <c r="BN53" s="499"/>
      <c r="BO53" s="499"/>
      <c r="BP53" s="499"/>
      <c r="BQ53" s="499"/>
      <c r="BR53" s="499"/>
      <c r="BS53" s="499"/>
      <c r="BT53" s="499"/>
      <c r="BU53" s="499"/>
      <c r="BV53" s="499"/>
      <c r="BW53" s="499"/>
      <c r="BX53" s="499"/>
      <c r="BY53" s="499"/>
      <c r="BZ53" s="499"/>
    </row>
    <row r="54" spans="1:79" ht="7.5" customHeight="1" thickBot="1" x14ac:dyDescent="0.2">
      <c r="BH54" s="4"/>
      <c r="BI54" s="4"/>
    </row>
    <row r="55" spans="1:79" x14ac:dyDescent="0.15">
      <c r="A55" s="436" t="s">
        <v>8</v>
      </c>
      <c r="B55" s="422" t="s">
        <v>35</v>
      </c>
      <c r="C55" s="381"/>
      <c r="D55" s="381"/>
      <c r="E55" s="381"/>
      <c r="F55" s="381"/>
      <c r="G55" s="381"/>
      <c r="H55" s="381"/>
      <c r="I55" s="423"/>
      <c r="J55" s="422" t="s">
        <v>36</v>
      </c>
      <c r="K55" s="381"/>
      <c r="L55" s="381"/>
      <c r="M55" s="381"/>
      <c r="N55" s="381"/>
      <c r="O55" s="423"/>
      <c r="P55" s="422" t="s">
        <v>9</v>
      </c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423"/>
      <c r="AB55" s="422" t="s">
        <v>10</v>
      </c>
      <c r="AC55" s="423"/>
      <c r="AD55" s="385" t="s">
        <v>11</v>
      </c>
      <c r="AE55" s="422" t="s">
        <v>13</v>
      </c>
      <c r="AF55" s="381"/>
      <c r="AG55" s="381"/>
      <c r="AH55" s="561" t="s">
        <v>14</v>
      </c>
      <c r="AI55" s="381"/>
      <c r="AJ55" s="381"/>
      <c r="AK55" s="381"/>
      <c r="AL55" s="381"/>
      <c r="AM55" s="381"/>
      <c r="AN55" s="381"/>
      <c r="AO55" s="382"/>
      <c r="AP55" s="520" t="s">
        <v>47</v>
      </c>
      <c r="AQ55" s="521"/>
      <c r="AR55" s="522"/>
      <c r="AS55" s="381" t="s">
        <v>46</v>
      </c>
      <c r="AT55" s="381"/>
      <c r="AU55" s="381"/>
      <c r="AV55" s="381"/>
      <c r="AW55" s="381"/>
      <c r="AX55" s="381"/>
      <c r="AY55" s="382"/>
      <c r="AZ55" s="507" t="s">
        <v>18</v>
      </c>
      <c r="BA55" s="507"/>
      <c r="BB55" s="507"/>
      <c r="BC55" s="508"/>
      <c r="BD55" s="550" t="s">
        <v>20</v>
      </c>
      <c r="BE55" s="551"/>
      <c r="BF55" s="551"/>
      <c r="BG55" s="551"/>
      <c r="BH55" s="551"/>
      <c r="BI55" s="552"/>
      <c r="BJ55" s="509" t="s">
        <v>54</v>
      </c>
      <c r="BK55" s="516" t="s">
        <v>24</v>
      </c>
      <c r="BL55" s="517"/>
      <c r="BM55" s="517"/>
      <c r="BN55" s="517"/>
      <c r="BO55" s="517"/>
      <c r="BP55" s="517"/>
      <c r="BQ55" s="517"/>
      <c r="BR55" s="517"/>
      <c r="BS55" s="517"/>
      <c r="BT55" s="517"/>
      <c r="BU55" s="517"/>
      <c r="BV55" s="517"/>
      <c r="BW55" s="517"/>
      <c r="BX55" s="517"/>
      <c r="BY55" s="517"/>
      <c r="BZ55" s="518"/>
      <c r="CA55" s="5" t="s">
        <v>25</v>
      </c>
    </row>
    <row r="56" spans="1:79" ht="14.25" thickBot="1" x14ac:dyDescent="0.2">
      <c r="A56" s="437"/>
      <c r="B56" s="424"/>
      <c r="C56" s="425"/>
      <c r="D56" s="425"/>
      <c r="E56" s="425"/>
      <c r="F56" s="425"/>
      <c r="G56" s="425"/>
      <c r="H56" s="425"/>
      <c r="I56" s="426"/>
      <c r="J56" s="424" t="s">
        <v>37</v>
      </c>
      <c r="K56" s="425"/>
      <c r="L56" s="425"/>
      <c r="M56" s="425"/>
      <c r="N56" s="425"/>
      <c r="O56" s="426"/>
      <c r="P56" s="424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6"/>
      <c r="AB56" s="424"/>
      <c r="AC56" s="426"/>
      <c r="AD56" s="386"/>
      <c r="AE56" s="424"/>
      <c r="AF56" s="425"/>
      <c r="AG56" s="425"/>
      <c r="AH56" s="562"/>
      <c r="AI56" s="383"/>
      <c r="AJ56" s="383"/>
      <c r="AK56" s="383"/>
      <c r="AL56" s="383"/>
      <c r="AM56" s="383"/>
      <c r="AN56" s="383"/>
      <c r="AO56" s="384"/>
      <c r="AP56" s="523"/>
      <c r="AQ56" s="524"/>
      <c r="AR56" s="525"/>
      <c r="AS56" s="383"/>
      <c r="AT56" s="383"/>
      <c r="AU56" s="383"/>
      <c r="AV56" s="383"/>
      <c r="AW56" s="383"/>
      <c r="AX56" s="383"/>
      <c r="AY56" s="384"/>
      <c r="AZ56" s="503" t="s">
        <v>19</v>
      </c>
      <c r="BA56" s="503"/>
      <c r="BB56" s="503"/>
      <c r="BC56" s="504"/>
      <c r="BD56" s="424"/>
      <c r="BE56" s="425"/>
      <c r="BF56" s="425"/>
      <c r="BG56" s="425"/>
      <c r="BH56" s="425"/>
      <c r="BI56" s="426"/>
      <c r="BJ56" s="510"/>
      <c r="BK56" s="515" t="s">
        <v>45</v>
      </c>
      <c r="BL56" s="445"/>
      <c r="BM56" s="445"/>
      <c r="BN56" s="445"/>
      <c r="BO56" s="445"/>
      <c r="BP56" s="445"/>
      <c r="BQ56" s="445"/>
      <c r="BR56" s="445"/>
      <c r="BS56" s="31"/>
      <c r="BT56" s="383" t="s">
        <v>46</v>
      </c>
      <c r="BU56" s="383"/>
      <c r="BV56" s="383"/>
      <c r="BW56" s="383"/>
      <c r="BX56" s="383"/>
      <c r="BY56" s="383"/>
      <c r="BZ56" s="519"/>
      <c r="CA56" s="6" t="s">
        <v>26</v>
      </c>
    </row>
    <row r="57" spans="1:79" ht="13.5" customHeight="1" x14ac:dyDescent="0.15">
      <c r="A57" s="434" t="str">
        <f>IF(入力用!A57="","",入力用!A57)</f>
        <v/>
      </c>
      <c r="B57" s="427" t="str">
        <f>IF(入力用!B57="","",入力用!B57)</f>
        <v/>
      </c>
      <c r="C57" s="428"/>
      <c r="D57" s="428"/>
      <c r="E57" s="428"/>
      <c r="F57" s="428"/>
      <c r="G57" s="428"/>
      <c r="H57" s="428"/>
      <c r="I57" s="429"/>
      <c r="J57" s="570" t="str">
        <f>IF(入力用!F57="","",入力用!F57)</f>
        <v/>
      </c>
      <c r="K57" s="571"/>
      <c r="L57" s="571"/>
      <c r="M57" s="571"/>
      <c r="N57" s="571"/>
      <c r="O57" s="572"/>
      <c r="P57" s="427" t="str">
        <f>IF(入力用!G57="","",入力用!G57)</f>
        <v/>
      </c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9"/>
      <c r="AB57" s="427" t="str">
        <f>IF(入力用!R57="","",入力用!R57)</f>
        <v/>
      </c>
      <c r="AC57" s="429"/>
      <c r="AD57" s="553" t="str">
        <f>IF(入力用!T57="","",入力用!T57)</f>
        <v/>
      </c>
      <c r="AE57" s="555" t="str">
        <f>IF(入力用!U57="","",入力用!U57)</f>
        <v/>
      </c>
      <c r="AF57" s="556"/>
      <c r="AG57" s="557"/>
      <c r="AH57" s="94" t="str">
        <f>IF(入力用!$AV57&lt;0,"▲","")</f>
        <v/>
      </c>
      <c r="AI57" s="89"/>
      <c r="AJ57" s="539" t="str">
        <f>IF(ABS(入力用!$AV57)&lt;100000,"",RIGHTB(INT(ABS(入力用!$AV57)/100000),1))</f>
        <v/>
      </c>
      <c r="AK57" s="535" t="str">
        <f>IF(ABS(入力用!$AV57)&lt;10000,"",RIGHTB(INT(ABS(入力用!$AV57)/10000),1))</f>
        <v/>
      </c>
      <c r="AL57" s="544" t="str">
        <f>IF(ABS(入力用!$AV57)&lt;1000,"",RIGHTB(INT(ABS(入力用!$AV57)/1000),1))</f>
        <v/>
      </c>
      <c r="AM57" s="539" t="str">
        <f>IF(ABS(入力用!$AV57)&lt;100,"",RIGHTB(INT(ABS(入力用!$AV57)/100),1))</f>
        <v/>
      </c>
      <c r="AN57" s="535" t="str">
        <f>IF(ABS(入力用!$AV57)&lt;10,"",RIGHTB(INT(ABS(入力用!$AV57)/10),1))</f>
        <v/>
      </c>
      <c r="AO57" s="537" t="str">
        <f>IF(ABS(入力用!$AV57)&lt;1,"",RIGHTB(入力用!$AV57,1))</f>
        <v/>
      </c>
      <c r="AP57" s="500" t="str">
        <f>IF(入力用!X57="","",IF(入力用!$AM57=3,"",RIGHTB(INT(入力用!$AT57/10),1)))</f>
        <v/>
      </c>
      <c r="AQ57" s="544" t="str">
        <f>IF(入力用!X57="","",RIGHTB(入力用!$AT57,1))</f>
        <v/>
      </c>
      <c r="AR57" s="546" t="s">
        <v>48</v>
      </c>
      <c r="AS57" s="94" t="str">
        <f>IF(入力用!$AV57&lt;0,"▲","")</f>
        <v/>
      </c>
      <c r="AT57" s="92"/>
      <c r="AU57" s="535" t="str">
        <f>IF(ABS(入力用!$BE57)&lt;10000,"",RIGHTB(INT(ABS(入力用!$BE57)/10000),1))</f>
        <v/>
      </c>
      <c r="AV57" s="544" t="str">
        <f>IF(ABS(入力用!$BE57)&lt;1000,"",RIGHTB(INT(ABS(入力用!$BE57)/1000),1))</f>
        <v/>
      </c>
      <c r="AW57" s="539" t="str">
        <f>IF(ABS(入力用!$BE57)&lt;100,"",RIGHTB(INT(ABS(入力用!$BE57)/100),1))</f>
        <v/>
      </c>
      <c r="AX57" s="535" t="str">
        <f>IF(ABS(入力用!$BE57)&lt;10,"",RIGHTB(INT(ABS(入力用!$BE57)/10),1))</f>
        <v/>
      </c>
      <c r="AY57" s="541" t="str">
        <f>IF(ABS(入力用!$BE57)=0,"",RIGHTB(入力用!$BE57,1))</f>
        <v/>
      </c>
      <c r="AZ57" s="543"/>
      <c r="BA57" s="387"/>
      <c r="BB57" s="387"/>
      <c r="BC57" s="389"/>
      <c r="BD57" s="391"/>
      <c r="BE57" s="392"/>
      <c r="BF57" s="392"/>
      <c r="BG57" s="392"/>
      <c r="BH57" s="392"/>
      <c r="BI57" s="393"/>
      <c r="BJ57" s="394"/>
      <c r="BK57" s="396"/>
      <c r="BL57" s="398"/>
      <c r="BM57" s="400"/>
      <c r="BN57" s="402"/>
      <c r="BO57" s="398"/>
      <c r="BP57" s="400"/>
      <c r="BQ57" s="402"/>
      <c r="BR57" s="404"/>
      <c r="BS57" s="406"/>
      <c r="BT57" s="408"/>
      <c r="BU57" s="400"/>
      <c r="BV57" s="402"/>
      <c r="BW57" s="398"/>
      <c r="BX57" s="400"/>
      <c r="BY57" s="402"/>
      <c r="BZ57" s="404"/>
      <c r="CA57" s="474"/>
    </row>
    <row r="58" spans="1:79" ht="13.5" customHeight="1" x14ac:dyDescent="0.15">
      <c r="A58" s="435"/>
      <c r="B58" s="430"/>
      <c r="C58" s="431"/>
      <c r="D58" s="431"/>
      <c r="E58" s="431"/>
      <c r="F58" s="431"/>
      <c r="G58" s="431"/>
      <c r="H58" s="431"/>
      <c r="I58" s="432"/>
      <c r="J58" s="547" t="str">
        <f>IF(入力用!F58="","",入力用!F58)</f>
        <v/>
      </c>
      <c r="K58" s="548"/>
      <c r="L58" s="548"/>
      <c r="M58" s="548"/>
      <c r="N58" s="548"/>
      <c r="O58" s="549"/>
      <c r="P58" s="430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2"/>
      <c r="AB58" s="430"/>
      <c r="AC58" s="432"/>
      <c r="AD58" s="554"/>
      <c r="AE58" s="558"/>
      <c r="AF58" s="559"/>
      <c r="AG58" s="560"/>
      <c r="AH58" s="88" t="str">
        <f>IF(ABS(入力用!$AV57)&lt;10000000,"",RIGHTB(INT(ABS(入力用!$AV57)/10000000),1))</f>
        <v/>
      </c>
      <c r="AI58" s="90" t="str">
        <f>IF(ABS(入力用!$AV57)&lt;1000000,"",RIGHTB(INT(ABS(入力用!$AV57)/1000000),1))</f>
        <v/>
      </c>
      <c r="AJ58" s="540"/>
      <c r="AK58" s="536"/>
      <c r="AL58" s="545"/>
      <c r="AM58" s="540"/>
      <c r="AN58" s="536"/>
      <c r="AO58" s="538"/>
      <c r="AP58" s="501"/>
      <c r="AQ58" s="545"/>
      <c r="AR58" s="488"/>
      <c r="AS58" s="95" t="str">
        <f>IF(ABS(入力用!$BE57)&lt;1000000,"",RIGHTB(INT(ABS(入力用!$BE57)/1000000),1))</f>
        <v/>
      </c>
      <c r="AT58" s="96" t="str">
        <f>IF(ABS(入力用!$BE57)&lt;100000,"",RIGHTB(INT(ABS(入力用!$BE57)/100000),1))</f>
        <v/>
      </c>
      <c r="AU58" s="536"/>
      <c r="AV58" s="545"/>
      <c r="AW58" s="540"/>
      <c r="AX58" s="536"/>
      <c r="AY58" s="542"/>
      <c r="AZ58" s="411"/>
      <c r="BA58" s="388"/>
      <c r="BB58" s="388"/>
      <c r="BC58" s="390"/>
      <c r="BD58" s="378"/>
      <c r="BE58" s="379"/>
      <c r="BF58" s="379"/>
      <c r="BG58" s="379"/>
      <c r="BH58" s="379"/>
      <c r="BI58" s="380"/>
      <c r="BJ58" s="395"/>
      <c r="BK58" s="397"/>
      <c r="BL58" s="399"/>
      <c r="BM58" s="401"/>
      <c r="BN58" s="403"/>
      <c r="BO58" s="399"/>
      <c r="BP58" s="401"/>
      <c r="BQ58" s="403"/>
      <c r="BR58" s="405"/>
      <c r="BS58" s="407"/>
      <c r="BT58" s="409"/>
      <c r="BU58" s="401"/>
      <c r="BV58" s="403"/>
      <c r="BW58" s="399"/>
      <c r="BX58" s="401"/>
      <c r="BY58" s="403"/>
      <c r="BZ58" s="405"/>
      <c r="CA58" s="409"/>
    </row>
    <row r="59" spans="1:79" ht="13.5" customHeight="1" x14ac:dyDescent="0.15">
      <c r="A59" s="434" t="str">
        <f>IF(入力用!A59="","",入力用!A59)</f>
        <v/>
      </c>
      <c r="B59" s="427" t="str">
        <f>IF(入力用!B59="","",入力用!B59)</f>
        <v/>
      </c>
      <c r="C59" s="428"/>
      <c r="D59" s="428"/>
      <c r="E59" s="428"/>
      <c r="F59" s="428"/>
      <c r="G59" s="428"/>
      <c r="H59" s="428"/>
      <c r="I59" s="429"/>
      <c r="J59" s="570" t="str">
        <f>IF(入力用!F59="","",入力用!F59)</f>
        <v/>
      </c>
      <c r="K59" s="571"/>
      <c r="L59" s="571"/>
      <c r="M59" s="571"/>
      <c r="N59" s="571"/>
      <c r="O59" s="572"/>
      <c r="P59" s="427" t="str">
        <f>IF(入力用!G59="","",入力用!G59)</f>
        <v/>
      </c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9"/>
      <c r="AB59" s="427" t="str">
        <f>IF(入力用!R59="","",入力用!R59)</f>
        <v/>
      </c>
      <c r="AC59" s="429"/>
      <c r="AD59" s="553" t="str">
        <f>IF(入力用!T59="","",入力用!T59)</f>
        <v/>
      </c>
      <c r="AE59" s="555" t="str">
        <f>IF(入力用!U59="","",入力用!U59)</f>
        <v/>
      </c>
      <c r="AF59" s="556"/>
      <c r="AG59" s="557"/>
      <c r="AH59" s="97" t="str">
        <f>IF(入力用!$AV59&lt;0,"▲","")</f>
        <v/>
      </c>
      <c r="AI59" s="99"/>
      <c r="AJ59" s="564" t="str">
        <f>IF(ABS(入力用!$AV59)&lt;100000,"",RIGHTB(INT(ABS(入力用!$AV59)/100000),1))</f>
        <v/>
      </c>
      <c r="AK59" s="565" t="str">
        <f>IF(ABS(入力用!$AV59)&lt;10000,"",RIGHTB(INT(ABS(入力用!$AV59)/10000),1))</f>
        <v/>
      </c>
      <c r="AL59" s="567" t="str">
        <f>IF(ABS(入力用!$AV59)&lt;1000,"",RIGHTB(INT(ABS(入力用!$AV59)/1000),1))</f>
        <v/>
      </c>
      <c r="AM59" s="564" t="str">
        <f>IF(ABS(入力用!$AV59)&lt;100,"",RIGHTB(INT(ABS(入力用!$AV59)/100),1))</f>
        <v/>
      </c>
      <c r="AN59" s="565" t="str">
        <f>IF(ABS(入力用!$AV59)&lt;10,"",RIGHTB(INT(ABS(入力用!$AV59)/10),1))</f>
        <v/>
      </c>
      <c r="AO59" s="542" t="str">
        <f>IF(ABS(入力用!$AV59)&lt;1,"",RIGHTB(入力用!$AV59,1))</f>
        <v/>
      </c>
      <c r="AP59" s="511" t="str">
        <f>IF(入力用!X59="","",IF(入力用!$AM59=3,"",RIGHTB(INT(入力用!$AT59/10),1)))</f>
        <v/>
      </c>
      <c r="AQ59" s="512" t="str">
        <f>IF(入力用!X59="","",RIGHTB(入力用!$AT59,1))</f>
        <v/>
      </c>
      <c r="AR59" s="514" t="s">
        <v>48</v>
      </c>
      <c r="AS59" s="97" t="str">
        <f>IF(入力用!$AV59&lt;0,"▲","")</f>
        <v/>
      </c>
      <c r="AT59" s="98"/>
      <c r="AU59" s="565" t="str">
        <f>IF(ABS(入力用!$BE59)&lt;10000,"",RIGHTB(INT(ABS(入力用!$BE59)/10000),1))</f>
        <v/>
      </c>
      <c r="AV59" s="567" t="str">
        <f>IF(ABS(入力用!$BE59)&lt;1000,"",RIGHTB(INT(ABS(入力用!$BE59)/1000),1))</f>
        <v/>
      </c>
      <c r="AW59" s="564" t="str">
        <f>IF(ABS(入力用!$BE59)&lt;100,"",RIGHTB(INT(ABS(入力用!$BE59)/100),1))</f>
        <v/>
      </c>
      <c r="AX59" s="565" t="str">
        <f>IF(ABS(入力用!$BE59)&lt;10,"",RIGHTB(INT(ABS(入力用!$BE59)/10),1))</f>
        <v/>
      </c>
      <c r="AY59" s="542" t="str">
        <f>IF(ABS(入力用!$BE59)=0,"",RIGHTB(入力用!$BE59,1))</f>
        <v/>
      </c>
      <c r="AZ59" s="410"/>
      <c r="BA59" s="568"/>
      <c r="BB59" s="568"/>
      <c r="BC59" s="569"/>
      <c r="BD59" s="412"/>
      <c r="BE59" s="413"/>
      <c r="BF59" s="413"/>
      <c r="BG59" s="413"/>
      <c r="BH59" s="413"/>
      <c r="BI59" s="414"/>
      <c r="BJ59" s="415"/>
      <c r="BK59" s="416"/>
      <c r="BL59" s="417"/>
      <c r="BM59" s="418"/>
      <c r="BN59" s="493"/>
      <c r="BO59" s="417"/>
      <c r="BP59" s="418"/>
      <c r="BQ59" s="493"/>
      <c r="BR59" s="563"/>
      <c r="BS59" s="566"/>
      <c r="BT59" s="475"/>
      <c r="BU59" s="418"/>
      <c r="BV59" s="493"/>
      <c r="BW59" s="417"/>
      <c r="BX59" s="418"/>
      <c r="BY59" s="493"/>
      <c r="BZ59" s="563"/>
      <c r="CA59" s="474"/>
    </row>
    <row r="60" spans="1:79" ht="13.5" customHeight="1" x14ac:dyDescent="0.15">
      <c r="A60" s="435"/>
      <c r="B60" s="430"/>
      <c r="C60" s="431"/>
      <c r="D60" s="431"/>
      <c r="E60" s="431"/>
      <c r="F60" s="431"/>
      <c r="G60" s="431"/>
      <c r="H60" s="431"/>
      <c r="I60" s="432"/>
      <c r="J60" s="547" t="str">
        <f>IF(入力用!F60="","",入力用!F60)</f>
        <v/>
      </c>
      <c r="K60" s="548"/>
      <c r="L60" s="548"/>
      <c r="M60" s="548"/>
      <c r="N60" s="548"/>
      <c r="O60" s="549"/>
      <c r="P60" s="430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2"/>
      <c r="AB60" s="430"/>
      <c r="AC60" s="432"/>
      <c r="AD60" s="554"/>
      <c r="AE60" s="558"/>
      <c r="AF60" s="559"/>
      <c r="AG60" s="560"/>
      <c r="AH60" s="100" t="str">
        <f>IF(ABS(入力用!$AV59)&lt;10000000,"",RIGHTB(INT(ABS(入力用!$AV59)/10000000),1))</f>
        <v/>
      </c>
      <c r="AI60" s="101" t="str">
        <f>IF(ABS(入力用!$AV59)&lt;1000000,"",RIGHTB(INT(ABS(入力用!$AV59)/1000000),1))</f>
        <v/>
      </c>
      <c r="AJ60" s="564"/>
      <c r="AK60" s="565"/>
      <c r="AL60" s="567"/>
      <c r="AM60" s="564"/>
      <c r="AN60" s="565"/>
      <c r="AO60" s="542"/>
      <c r="AP60" s="511"/>
      <c r="AQ60" s="513"/>
      <c r="AR60" s="514"/>
      <c r="AS60" s="91" t="str">
        <f>IF(ABS(入力用!$BE59)&lt;1000000,"",RIGHTB(INT(ABS(入力用!$BE59)/1000000),1))</f>
        <v/>
      </c>
      <c r="AT60" s="93" t="str">
        <f>IF(ABS(入力用!$BE59)&lt;100000,"",RIGHTB(INT(ABS(入力用!$BE59)/100000),1))</f>
        <v/>
      </c>
      <c r="AU60" s="565"/>
      <c r="AV60" s="567"/>
      <c r="AW60" s="564"/>
      <c r="AX60" s="565"/>
      <c r="AY60" s="542"/>
      <c r="AZ60" s="411"/>
      <c r="BA60" s="388"/>
      <c r="BB60" s="388"/>
      <c r="BC60" s="390"/>
      <c r="BD60" s="378"/>
      <c r="BE60" s="379"/>
      <c r="BF60" s="379"/>
      <c r="BG60" s="379"/>
      <c r="BH60" s="379"/>
      <c r="BI60" s="380"/>
      <c r="BJ60" s="395"/>
      <c r="BK60" s="397"/>
      <c r="BL60" s="399"/>
      <c r="BM60" s="401"/>
      <c r="BN60" s="403"/>
      <c r="BO60" s="399"/>
      <c r="BP60" s="401"/>
      <c r="BQ60" s="403"/>
      <c r="BR60" s="405"/>
      <c r="BS60" s="566"/>
      <c r="BT60" s="409"/>
      <c r="BU60" s="401"/>
      <c r="BV60" s="403"/>
      <c r="BW60" s="399"/>
      <c r="BX60" s="401"/>
      <c r="BY60" s="403"/>
      <c r="BZ60" s="405"/>
      <c r="CA60" s="409"/>
    </row>
    <row r="61" spans="1:79" ht="13.5" customHeight="1" x14ac:dyDescent="0.15">
      <c r="A61" s="434" t="str">
        <f>IF(入力用!A61="","",入力用!A61)</f>
        <v/>
      </c>
      <c r="B61" s="427" t="str">
        <f>IF(入力用!B61="","",入力用!B61)</f>
        <v/>
      </c>
      <c r="C61" s="428"/>
      <c r="D61" s="428"/>
      <c r="E61" s="428"/>
      <c r="F61" s="428"/>
      <c r="G61" s="428"/>
      <c r="H61" s="428"/>
      <c r="I61" s="429"/>
      <c r="J61" s="570" t="str">
        <f>IF(入力用!F61="","",入力用!F61)</f>
        <v/>
      </c>
      <c r="K61" s="571"/>
      <c r="L61" s="571"/>
      <c r="M61" s="571"/>
      <c r="N61" s="571"/>
      <c r="O61" s="572"/>
      <c r="P61" s="427" t="str">
        <f>IF(入力用!G61="","",入力用!G61)</f>
        <v/>
      </c>
      <c r="Q61" s="428"/>
      <c r="R61" s="428"/>
      <c r="S61" s="428"/>
      <c r="T61" s="428"/>
      <c r="U61" s="428"/>
      <c r="V61" s="428"/>
      <c r="W61" s="428"/>
      <c r="X61" s="428"/>
      <c r="Y61" s="428"/>
      <c r="Z61" s="428"/>
      <c r="AA61" s="429"/>
      <c r="AB61" s="427" t="str">
        <f>IF(入力用!R61="","",入力用!R61)</f>
        <v/>
      </c>
      <c r="AC61" s="429"/>
      <c r="AD61" s="553" t="str">
        <f>IF(入力用!T61="","",入力用!T61)</f>
        <v/>
      </c>
      <c r="AE61" s="555" t="str">
        <f>IF(入力用!U61="","",入力用!U61)</f>
        <v/>
      </c>
      <c r="AF61" s="556"/>
      <c r="AG61" s="557"/>
      <c r="AH61" s="97" t="str">
        <f>IF(入力用!$AV61&lt;0,"▲","")</f>
        <v/>
      </c>
      <c r="AI61" s="99"/>
      <c r="AJ61" s="564" t="str">
        <f>IF(ABS(入力用!$AV61)&lt;100000,"",RIGHTB(INT(ABS(入力用!$AV61)/100000),1))</f>
        <v/>
      </c>
      <c r="AK61" s="565" t="str">
        <f>IF(ABS(入力用!$AV61)&lt;10000,"",RIGHTB(INT(ABS(入力用!$AV61)/10000),1))</f>
        <v/>
      </c>
      <c r="AL61" s="567" t="str">
        <f>IF(ABS(入力用!$AV61)&lt;1000,"",RIGHTB(INT(ABS(入力用!$AV61)/1000),1))</f>
        <v/>
      </c>
      <c r="AM61" s="564" t="str">
        <f>IF(ABS(入力用!$AV61)&lt;100,"",RIGHTB(INT(ABS(入力用!$AV61)/100),1))</f>
        <v/>
      </c>
      <c r="AN61" s="565" t="str">
        <f>IF(ABS(入力用!$AV61)&lt;10,"",RIGHTB(INT(ABS(入力用!$AV61)/10),1))</f>
        <v/>
      </c>
      <c r="AO61" s="542" t="str">
        <f>IF(ABS(入力用!$AV61)&lt;1,"",RIGHTB(入力用!$AV61,1))</f>
        <v/>
      </c>
      <c r="AP61" s="511" t="str">
        <f>IF(入力用!X61="","",IF(入力用!$AM61=3,"",RIGHTB(INT(入力用!$AT61/10),1)))</f>
        <v/>
      </c>
      <c r="AQ61" s="512" t="str">
        <f>IF(入力用!X61="","",RIGHTB(入力用!$AT61,1))</f>
        <v/>
      </c>
      <c r="AR61" s="514" t="s">
        <v>48</v>
      </c>
      <c r="AS61" s="97" t="str">
        <f>IF(入力用!$AV61&lt;0,"▲","")</f>
        <v/>
      </c>
      <c r="AT61" s="98"/>
      <c r="AU61" s="565" t="str">
        <f>IF(ABS(入力用!$BE61)&lt;10000,"",RIGHTB(INT(ABS(入力用!$BE61)/10000),1))</f>
        <v/>
      </c>
      <c r="AV61" s="567" t="str">
        <f>IF(ABS(入力用!$BE61)&lt;1000,"",RIGHTB(INT(ABS(入力用!$BE61)/1000),1))</f>
        <v/>
      </c>
      <c r="AW61" s="564" t="str">
        <f>IF(ABS(入力用!$BE61)&lt;100,"",RIGHTB(INT(ABS(入力用!$BE61)/100),1))</f>
        <v/>
      </c>
      <c r="AX61" s="565" t="str">
        <f>IF(ABS(入力用!$BE61)&lt;10,"",RIGHTB(INT(ABS(入力用!$BE61)/10),1))</f>
        <v/>
      </c>
      <c r="AY61" s="542" t="str">
        <f>IF(ABS(入力用!$BE61)=0,"",RIGHTB(入力用!$BE61,1))</f>
        <v/>
      </c>
      <c r="AZ61" s="410"/>
      <c r="BA61" s="568"/>
      <c r="BB61" s="568"/>
      <c r="BC61" s="569"/>
      <c r="BD61" s="412"/>
      <c r="BE61" s="413"/>
      <c r="BF61" s="413"/>
      <c r="BG61" s="413"/>
      <c r="BH61" s="413"/>
      <c r="BI61" s="414"/>
      <c r="BJ61" s="415"/>
      <c r="BK61" s="416"/>
      <c r="BL61" s="417"/>
      <c r="BM61" s="418"/>
      <c r="BN61" s="493"/>
      <c r="BO61" s="417"/>
      <c r="BP61" s="418"/>
      <c r="BQ61" s="493"/>
      <c r="BR61" s="563"/>
      <c r="BS61" s="566"/>
      <c r="BT61" s="475"/>
      <c r="BU61" s="418"/>
      <c r="BV61" s="493"/>
      <c r="BW61" s="417"/>
      <c r="BX61" s="418"/>
      <c r="BY61" s="493"/>
      <c r="BZ61" s="563"/>
      <c r="CA61" s="474"/>
    </row>
    <row r="62" spans="1:79" ht="13.5" customHeight="1" x14ac:dyDescent="0.15">
      <c r="A62" s="435"/>
      <c r="B62" s="430"/>
      <c r="C62" s="431"/>
      <c r="D62" s="431"/>
      <c r="E62" s="431"/>
      <c r="F62" s="431"/>
      <c r="G62" s="431"/>
      <c r="H62" s="431"/>
      <c r="I62" s="432"/>
      <c r="J62" s="547" t="str">
        <f>IF(入力用!F62="","",入力用!F62)</f>
        <v/>
      </c>
      <c r="K62" s="548"/>
      <c r="L62" s="548"/>
      <c r="M62" s="548"/>
      <c r="N62" s="548"/>
      <c r="O62" s="549"/>
      <c r="P62" s="430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2"/>
      <c r="AB62" s="430"/>
      <c r="AC62" s="432"/>
      <c r="AD62" s="554"/>
      <c r="AE62" s="558"/>
      <c r="AF62" s="559"/>
      <c r="AG62" s="560"/>
      <c r="AH62" s="100" t="str">
        <f>IF(ABS(入力用!$AV61)&lt;10000000,"",RIGHTB(INT(ABS(入力用!$AV61)/10000000),1))</f>
        <v/>
      </c>
      <c r="AI62" s="101" t="str">
        <f>IF(ABS(入力用!$AV61)&lt;1000000,"",RIGHTB(INT(ABS(入力用!$AV61)/1000000),1))</f>
        <v/>
      </c>
      <c r="AJ62" s="564"/>
      <c r="AK62" s="565"/>
      <c r="AL62" s="567"/>
      <c r="AM62" s="564"/>
      <c r="AN62" s="565"/>
      <c r="AO62" s="542"/>
      <c r="AP62" s="511"/>
      <c r="AQ62" s="513"/>
      <c r="AR62" s="514"/>
      <c r="AS62" s="91" t="str">
        <f>IF(ABS(入力用!$BE61)&lt;1000000,"",RIGHTB(INT(ABS(入力用!$BE61)/1000000),1))</f>
        <v/>
      </c>
      <c r="AT62" s="93" t="str">
        <f>IF(ABS(入力用!$BE61)&lt;100000,"",RIGHTB(INT(ABS(入力用!$BE61)/100000),1))</f>
        <v/>
      </c>
      <c r="AU62" s="565"/>
      <c r="AV62" s="567"/>
      <c r="AW62" s="564"/>
      <c r="AX62" s="565"/>
      <c r="AY62" s="542"/>
      <c r="AZ62" s="411"/>
      <c r="BA62" s="388"/>
      <c r="BB62" s="388"/>
      <c r="BC62" s="390"/>
      <c r="BD62" s="378"/>
      <c r="BE62" s="379"/>
      <c r="BF62" s="379"/>
      <c r="BG62" s="379"/>
      <c r="BH62" s="379"/>
      <c r="BI62" s="380"/>
      <c r="BJ62" s="395"/>
      <c r="BK62" s="397"/>
      <c r="BL62" s="399"/>
      <c r="BM62" s="401"/>
      <c r="BN62" s="403"/>
      <c r="BO62" s="399"/>
      <c r="BP62" s="401"/>
      <c r="BQ62" s="403"/>
      <c r="BR62" s="405"/>
      <c r="BS62" s="566"/>
      <c r="BT62" s="409"/>
      <c r="BU62" s="401"/>
      <c r="BV62" s="403"/>
      <c r="BW62" s="399"/>
      <c r="BX62" s="401"/>
      <c r="BY62" s="403"/>
      <c r="BZ62" s="405"/>
      <c r="CA62" s="409"/>
    </row>
    <row r="63" spans="1:79" ht="13.5" customHeight="1" x14ac:dyDescent="0.15">
      <c r="A63" s="434" t="str">
        <f>IF(入力用!A63="","",入力用!A63)</f>
        <v/>
      </c>
      <c r="B63" s="427" t="str">
        <f>IF(入力用!B63="","",入力用!B63)</f>
        <v/>
      </c>
      <c r="C63" s="428"/>
      <c r="D63" s="428"/>
      <c r="E63" s="428"/>
      <c r="F63" s="428"/>
      <c r="G63" s="428"/>
      <c r="H63" s="428"/>
      <c r="I63" s="429"/>
      <c r="J63" s="570" t="str">
        <f>IF(入力用!F63="","",入力用!F63)</f>
        <v/>
      </c>
      <c r="K63" s="571"/>
      <c r="L63" s="571"/>
      <c r="M63" s="571"/>
      <c r="N63" s="571"/>
      <c r="O63" s="572"/>
      <c r="P63" s="427" t="str">
        <f>IF(入力用!G63="","",入力用!G63)</f>
        <v/>
      </c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9"/>
      <c r="AB63" s="427" t="str">
        <f>IF(入力用!R63="","",入力用!R63)</f>
        <v/>
      </c>
      <c r="AC63" s="429"/>
      <c r="AD63" s="553" t="str">
        <f>IF(入力用!T63="","",入力用!T63)</f>
        <v/>
      </c>
      <c r="AE63" s="555" t="str">
        <f>IF(入力用!U63="","",入力用!U63)</f>
        <v/>
      </c>
      <c r="AF63" s="556"/>
      <c r="AG63" s="557"/>
      <c r="AH63" s="97" t="str">
        <f>IF(入力用!$AV63&lt;0,"▲","")</f>
        <v/>
      </c>
      <c r="AI63" s="99"/>
      <c r="AJ63" s="564" t="str">
        <f>IF(ABS(入力用!$AV63)&lt;100000,"",RIGHTB(INT(ABS(入力用!$AV63)/100000),1))</f>
        <v/>
      </c>
      <c r="AK63" s="565" t="str">
        <f>IF(ABS(入力用!$AV63)&lt;10000,"",RIGHTB(INT(ABS(入力用!$AV63)/10000),1))</f>
        <v/>
      </c>
      <c r="AL63" s="567" t="str">
        <f>IF(ABS(入力用!$AV63)&lt;1000,"",RIGHTB(INT(ABS(入力用!$AV63)/1000),1))</f>
        <v/>
      </c>
      <c r="AM63" s="564" t="str">
        <f>IF(ABS(入力用!$AV63)&lt;100,"",RIGHTB(INT(ABS(入力用!$AV63)/100),1))</f>
        <v/>
      </c>
      <c r="AN63" s="565" t="str">
        <f>IF(ABS(入力用!$AV63)&lt;10,"",RIGHTB(INT(ABS(入力用!$AV63)/10),1))</f>
        <v/>
      </c>
      <c r="AO63" s="542" t="str">
        <f>IF(ABS(入力用!$AV63)&lt;1,"",RIGHTB(入力用!$AV63,1))</f>
        <v/>
      </c>
      <c r="AP63" s="511" t="str">
        <f>IF(入力用!X63="","",IF(入力用!$AM63=3,"",RIGHTB(INT(入力用!$AT63/10),1)))</f>
        <v/>
      </c>
      <c r="AQ63" s="512" t="str">
        <f>IF(入力用!X63="","",RIGHTB(入力用!$AT63,1))</f>
        <v/>
      </c>
      <c r="AR63" s="514" t="s">
        <v>48</v>
      </c>
      <c r="AS63" s="97" t="str">
        <f>IF(入力用!$AV63&lt;0,"▲","")</f>
        <v/>
      </c>
      <c r="AT63" s="98"/>
      <c r="AU63" s="565" t="str">
        <f>IF(ABS(入力用!$BE63)&lt;10000,"",RIGHTB(INT(ABS(入力用!$BE63)/10000),1))</f>
        <v/>
      </c>
      <c r="AV63" s="567" t="str">
        <f>IF(ABS(入力用!$BE63)&lt;1000,"",RIGHTB(INT(ABS(入力用!$BE63)/1000),1))</f>
        <v/>
      </c>
      <c r="AW63" s="564" t="str">
        <f>IF(ABS(入力用!$BE63)&lt;100,"",RIGHTB(INT(ABS(入力用!$BE63)/100),1))</f>
        <v/>
      </c>
      <c r="AX63" s="565" t="str">
        <f>IF(ABS(入力用!$BE63)&lt;10,"",RIGHTB(INT(ABS(入力用!$BE63)/10),1))</f>
        <v/>
      </c>
      <c r="AY63" s="542" t="str">
        <f>IF(ABS(入力用!$BE63)=0,"",RIGHTB(入力用!$BE63,1))</f>
        <v/>
      </c>
      <c r="AZ63" s="410"/>
      <c r="BA63" s="568"/>
      <c r="BB63" s="568"/>
      <c r="BC63" s="569"/>
      <c r="BD63" s="412"/>
      <c r="BE63" s="413"/>
      <c r="BF63" s="413"/>
      <c r="BG63" s="413"/>
      <c r="BH63" s="413"/>
      <c r="BI63" s="414"/>
      <c r="BJ63" s="415"/>
      <c r="BK63" s="416"/>
      <c r="BL63" s="417"/>
      <c r="BM63" s="418"/>
      <c r="BN63" s="493"/>
      <c r="BO63" s="417"/>
      <c r="BP63" s="418"/>
      <c r="BQ63" s="493"/>
      <c r="BR63" s="563"/>
      <c r="BS63" s="566"/>
      <c r="BT63" s="475"/>
      <c r="BU63" s="418"/>
      <c r="BV63" s="493"/>
      <c r="BW63" s="417"/>
      <c r="BX63" s="418"/>
      <c r="BY63" s="493"/>
      <c r="BZ63" s="563"/>
      <c r="CA63" s="474"/>
    </row>
    <row r="64" spans="1:79" ht="13.5" customHeight="1" x14ac:dyDescent="0.15">
      <c r="A64" s="435"/>
      <c r="B64" s="430"/>
      <c r="C64" s="431"/>
      <c r="D64" s="431"/>
      <c r="E64" s="431"/>
      <c r="F64" s="431"/>
      <c r="G64" s="431"/>
      <c r="H64" s="431"/>
      <c r="I64" s="432"/>
      <c r="J64" s="547" t="str">
        <f>IF(入力用!F64="","",入力用!F64)</f>
        <v/>
      </c>
      <c r="K64" s="548"/>
      <c r="L64" s="548"/>
      <c r="M64" s="548"/>
      <c r="N64" s="548"/>
      <c r="O64" s="549"/>
      <c r="P64" s="430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2"/>
      <c r="AB64" s="430"/>
      <c r="AC64" s="432"/>
      <c r="AD64" s="554"/>
      <c r="AE64" s="558"/>
      <c r="AF64" s="559"/>
      <c r="AG64" s="560"/>
      <c r="AH64" s="100" t="str">
        <f>IF(ABS(入力用!$AV63)&lt;10000000,"",RIGHTB(INT(ABS(入力用!$AV63)/10000000),1))</f>
        <v/>
      </c>
      <c r="AI64" s="101" t="str">
        <f>IF(ABS(入力用!$AV63)&lt;1000000,"",RIGHTB(INT(ABS(入力用!$AV63)/1000000),1))</f>
        <v/>
      </c>
      <c r="AJ64" s="564"/>
      <c r="AK64" s="565"/>
      <c r="AL64" s="567"/>
      <c r="AM64" s="564"/>
      <c r="AN64" s="565"/>
      <c r="AO64" s="542"/>
      <c r="AP64" s="511"/>
      <c r="AQ64" s="513"/>
      <c r="AR64" s="514"/>
      <c r="AS64" s="91" t="str">
        <f>IF(ABS(入力用!$BE63)&lt;1000000,"",RIGHTB(INT(ABS(入力用!$BE63)/1000000),1))</f>
        <v/>
      </c>
      <c r="AT64" s="93" t="str">
        <f>IF(ABS(入力用!$BE63)&lt;100000,"",RIGHTB(INT(ABS(入力用!$BE63)/100000),1))</f>
        <v/>
      </c>
      <c r="AU64" s="565"/>
      <c r="AV64" s="567"/>
      <c r="AW64" s="564"/>
      <c r="AX64" s="565"/>
      <c r="AY64" s="542"/>
      <c r="AZ64" s="411"/>
      <c r="BA64" s="388"/>
      <c r="BB64" s="388"/>
      <c r="BC64" s="390"/>
      <c r="BD64" s="378"/>
      <c r="BE64" s="379"/>
      <c r="BF64" s="379"/>
      <c r="BG64" s="379"/>
      <c r="BH64" s="379"/>
      <c r="BI64" s="380"/>
      <c r="BJ64" s="395"/>
      <c r="BK64" s="397"/>
      <c r="BL64" s="399"/>
      <c r="BM64" s="401"/>
      <c r="BN64" s="403"/>
      <c r="BO64" s="399"/>
      <c r="BP64" s="401"/>
      <c r="BQ64" s="403"/>
      <c r="BR64" s="405"/>
      <c r="BS64" s="566"/>
      <c r="BT64" s="409"/>
      <c r="BU64" s="401"/>
      <c r="BV64" s="403"/>
      <c r="BW64" s="399"/>
      <c r="BX64" s="401"/>
      <c r="BY64" s="403"/>
      <c r="BZ64" s="405"/>
      <c r="CA64" s="409"/>
    </row>
    <row r="65" spans="1:79" ht="13.5" customHeight="1" x14ac:dyDescent="0.15">
      <c r="A65" s="434" t="str">
        <f>IF(入力用!A65="","",入力用!A65)</f>
        <v/>
      </c>
      <c r="B65" s="427" t="str">
        <f>IF(入力用!B65="","",入力用!B65)</f>
        <v/>
      </c>
      <c r="C65" s="428"/>
      <c r="D65" s="428"/>
      <c r="E65" s="428"/>
      <c r="F65" s="428"/>
      <c r="G65" s="428"/>
      <c r="H65" s="428"/>
      <c r="I65" s="429"/>
      <c r="J65" s="570" t="str">
        <f>IF(入力用!F65="","",入力用!F65)</f>
        <v/>
      </c>
      <c r="K65" s="571"/>
      <c r="L65" s="571"/>
      <c r="M65" s="571"/>
      <c r="N65" s="571"/>
      <c r="O65" s="572"/>
      <c r="P65" s="427" t="str">
        <f>IF(入力用!G65="","",入力用!G65)</f>
        <v/>
      </c>
      <c r="Q65" s="428"/>
      <c r="R65" s="428"/>
      <c r="S65" s="428"/>
      <c r="T65" s="428"/>
      <c r="U65" s="428"/>
      <c r="V65" s="428"/>
      <c r="W65" s="428"/>
      <c r="X65" s="428"/>
      <c r="Y65" s="428"/>
      <c r="Z65" s="428"/>
      <c r="AA65" s="429"/>
      <c r="AB65" s="427" t="str">
        <f>IF(入力用!R65="","",入力用!R65)</f>
        <v/>
      </c>
      <c r="AC65" s="429"/>
      <c r="AD65" s="553" t="str">
        <f>IF(入力用!T65="","",入力用!T65)</f>
        <v/>
      </c>
      <c r="AE65" s="555" t="str">
        <f>IF(入力用!U65="","",入力用!U65)</f>
        <v/>
      </c>
      <c r="AF65" s="556"/>
      <c r="AG65" s="557"/>
      <c r="AH65" s="97" t="str">
        <f>IF(入力用!$AV65&lt;0,"▲","")</f>
        <v/>
      </c>
      <c r="AI65" s="99"/>
      <c r="AJ65" s="564" t="str">
        <f>IF(ABS(入力用!$AV65)&lt;100000,"",RIGHTB(INT(ABS(入力用!$AV65)/100000),1))</f>
        <v/>
      </c>
      <c r="AK65" s="565" t="str">
        <f>IF(ABS(入力用!$AV65)&lt;10000,"",RIGHTB(INT(ABS(入力用!$AV65)/10000),1))</f>
        <v/>
      </c>
      <c r="AL65" s="567" t="str">
        <f>IF(ABS(入力用!$AV65)&lt;1000,"",RIGHTB(INT(ABS(入力用!$AV65)/1000),1))</f>
        <v/>
      </c>
      <c r="AM65" s="564" t="str">
        <f>IF(ABS(入力用!$AV65)&lt;100,"",RIGHTB(INT(ABS(入力用!$AV65)/100),1))</f>
        <v/>
      </c>
      <c r="AN65" s="565" t="str">
        <f>IF(ABS(入力用!$AV65)&lt;10,"",RIGHTB(INT(ABS(入力用!$AV65)/10),1))</f>
        <v/>
      </c>
      <c r="AO65" s="542" t="str">
        <f>IF(ABS(入力用!$AV65)&lt;1,"",RIGHTB(入力用!$AV65,1))</f>
        <v/>
      </c>
      <c r="AP65" s="511" t="str">
        <f>IF(入力用!X65="","",IF(入力用!$AM65=3,"",RIGHTB(INT(入力用!$AT65/10),1)))</f>
        <v/>
      </c>
      <c r="AQ65" s="512" t="str">
        <f>IF(入力用!X65="","",RIGHTB(入力用!$AT65,1))</f>
        <v/>
      </c>
      <c r="AR65" s="514" t="s">
        <v>48</v>
      </c>
      <c r="AS65" s="97" t="str">
        <f>IF(入力用!$AV65&lt;0,"▲","")</f>
        <v/>
      </c>
      <c r="AT65" s="98"/>
      <c r="AU65" s="565" t="str">
        <f>IF(ABS(入力用!$BE65)&lt;10000,"",RIGHTB(INT(ABS(入力用!$BE65)/10000),1))</f>
        <v/>
      </c>
      <c r="AV65" s="567" t="str">
        <f>IF(ABS(入力用!$BE65)&lt;1000,"",RIGHTB(INT(ABS(入力用!$BE65)/1000),1))</f>
        <v/>
      </c>
      <c r="AW65" s="564" t="str">
        <f>IF(ABS(入力用!$BE65)&lt;100,"",RIGHTB(INT(ABS(入力用!$BE65)/100),1))</f>
        <v/>
      </c>
      <c r="AX65" s="565" t="str">
        <f>IF(ABS(入力用!$BE65)&lt;10,"",RIGHTB(INT(ABS(入力用!$BE65)/10),1))</f>
        <v/>
      </c>
      <c r="AY65" s="542" t="str">
        <f>IF(ABS(入力用!$BE65)=0,"",RIGHTB(入力用!$BE65,1))</f>
        <v/>
      </c>
      <c r="AZ65" s="410"/>
      <c r="BA65" s="568"/>
      <c r="BB65" s="568"/>
      <c r="BC65" s="569"/>
      <c r="BD65" s="412"/>
      <c r="BE65" s="413"/>
      <c r="BF65" s="413"/>
      <c r="BG65" s="413"/>
      <c r="BH65" s="413"/>
      <c r="BI65" s="414"/>
      <c r="BJ65" s="415"/>
      <c r="BK65" s="416"/>
      <c r="BL65" s="417"/>
      <c r="BM65" s="418"/>
      <c r="BN65" s="493"/>
      <c r="BO65" s="417"/>
      <c r="BP65" s="418"/>
      <c r="BQ65" s="493"/>
      <c r="BR65" s="563"/>
      <c r="BS65" s="566"/>
      <c r="BT65" s="475"/>
      <c r="BU65" s="418"/>
      <c r="BV65" s="493"/>
      <c r="BW65" s="417"/>
      <c r="BX65" s="418"/>
      <c r="BY65" s="493"/>
      <c r="BZ65" s="563"/>
      <c r="CA65" s="474"/>
    </row>
    <row r="66" spans="1:79" ht="13.5" customHeight="1" x14ac:dyDescent="0.15">
      <c r="A66" s="435"/>
      <c r="B66" s="430"/>
      <c r="C66" s="431"/>
      <c r="D66" s="431"/>
      <c r="E66" s="431"/>
      <c r="F66" s="431"/>
      <c r="G66" s="431"/>
      <c r="H66" s="431"/>
      <c r="I66" s="432"/>
      <c r="J66" s="547" t="str">
        <f>IF(入力用!F66="","",入力用!F66)</f>
        <v/>
      </c>
      <c r="K66" s="548"/>
      <c r="L66" s="548"/>
      <c r="M66" s="548"/>
      <c r="N66" s="548"/>
      <c r="O66" s="549"/>
      <c r="P66" s="430"/>
      <c r="Q66" s="431"/>
      <c r="R66" s="431"/>
      <c r="S66" s="431"/>
      <c r="T66" s="431"/>
      <c r="U66" s="431"/>
      <c r="V66" s="431"/>
      <c r="W66" s="431"/>
      <c r="X66" s="431"/>
      <c r="Y66" s="431"/>
      <c r="Z66" s="431"/>
      <c r="AA66" s="432"/>
      <c r="AB66" s="430"/>
      <c r="AC66" s="432"/>
      <c r="AD66" s="554"/>
      <c r="AE66" s="558"/>
      <c r="AF66" s="559"/>
      <c r="AG66" s="560"/>
      <c r="AH66" s="100" t="str">
        <f>IF(ABS(入力用!$AV65)&lt;10000000,"",RIGHTB(INT(ABS(入力用!$AV65)/10000000),1))</f>
        <v/>
      </c>
      <c r="AI66" s="101" t="str">
        <f>IF(ABS(入力用!$AV65)&lt;1000000,"",RIGHTB(INT(ABS(入力用!$AV65)/1000000),1))</f>
        <v/>
      </c>
      <c r="AJ66" s="564"/>
      <c r="AK66" s="565"/>
      <c r="AL66" s="567"/>
      <c r="AM66" s="564"/>
      <c r="AN66" s="565"/>
      <c r="AO66" s="542"/>
      <c r="AP66" s="511"/>
      <c r="AQ66" s="513"/>
      <c r="AR66" s="514"/>
      <c r="AS66" s="91" t="str">
        <f>IF(ABS(入力用!$BE65)&lt;1000000,"",RIGHTB(INT(ABS(入力用!$BE65)/1000000),1))</f>
        <v/>
      </c>
      <c r="AT66" s="93" t="str">
        <f>IF(ABS(入力用!$BE65)&lt;100000,"",RIGHTB(INT(ABS(入力用!$BE65)/100000),1))</f>
        <v/>
      </c>
      <c r="AU66" s="565"/>
      <c r="AV66" s="567"/>
      <c r="AW66" s="564"/>
      <c r="AX66" s="565"/>
      <c r="AY66" s="542"/>
      <c r="AZ66" s="411"/>
      <c r="BA66" s="388"/>
      <c r="BB66" s="388"/>
      <c r="BC66" s="390"/>
      <c r="BD66" s="378"/>
      <c r="BE66" s="379"/>
      <c r="BF66" s="379"/>
      <c r="BG66" s="379"/>
      <c r="BH66" s="379"/>
      <c r="BI66" s="380"/>
      <c r="BJ66" s="395"/>
      <c r="BK66" s="397"/>
      <c r="BL66" s="399"/>
      <c r="BM66" s="401"/>
      <c r="BN66" s="403"/>
      <c r="BO66" s="399"/>
      <c r="BP66" s="401"/>
      <c r="BQ66" s="403"/>
      <c r="BR66" s="405"/>
      <c r="BS66" s="566"/>
      <c r="BT66" s="409"/>
      <c r="BU66" s="401"/>
      <c r="BV66" s="403"/>
      <c r="BW66" s="399"/>
      <c r="BX66" s="401"/>
      <c r="BY66" s="403"/>
      <c r="BZ66" s="405"/>
      <c r="CA66" s="409"/>
    </row>
    <row r="67" spans="1:79" ht="13.5" customHeight="1" x14ac:dyDescent="0.15">
      <c r="A67" s="434" t="str">
        <f>IF(入力用!A67="","",入力用!A67)</f>
        <v/>
      </c>
      <c r="B67" s="427" t="str">
        <f>IF(入力用!B67="","",入力用!B67)</f>
        <v/>
      </c>
      <c r="C67" s="428"/>
      <c r="D67" s="428"/>
      <c r="E67" s="428"/>
      <c r="F67" s="428"/>
      <c r="G67" s="428"/>
      <c r="H67" s="428"/>
      <c r="I67" s="429"/>
      <c r="J67" s="570" t="str">
        <f>IF(入力用!F67="","",入力用!F67)</f>
        <v/>
      </c>
      <c r="K67" s="571"/>
      <c r="L67" s="571"/>
      <c r="M67" s="571"/>
      <c r="N67" s="571"/>
      <c r="O67" s="572"/>
      <c r="P67" s="427" t="str">
        <f>IF(入力用!G67="","",入力用!G67)</f>
        <v/>
      </c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9"/>
      <c r="AB67" s="427" t="str">
        <f>IF(入力用!R67="","",入力用!R67)</f>
        <v/>
      </c>
      <c r="AC67" s="429"/>
      <c r="AD67" s="553" t="str">
        <f>IF(入力用!T67="","",入力用!T67)</f>
        <v/>
      </c>
      <c r="AE67" s="555" t="str">
        <f>IF(入力用!U67="","",入力用!U67)</f>
        <v/>
      </c>
      <c r="AF67" s="556"/>
      <c r="AG67" s="557"/>
      <c r="AH67" s="97" t="str">
        <f>IF(入力用!$AV67&lt;0,"▲","")</f>
        <v/>
      </c>
      <c r="AI67" s="99"/>
      <c r="AJ67" s="564" t="str">
        <f>IF(ABS(入力用!$AV67)&lt;100000,"",RIGHTB(INT(ABS(入力用!$AV67)/100000),1))</f>
        <v/>
      </c>
      <c r="AK67" s="565" t="str">
        <f>IF(ABS(入力用!$AV67)&lt;10000,"",RIGHTB(INT(ABS(入力用!$AV67)/10000),1))</f>
        <v/>
      </c>
      <c r="AL67" s="567" t="str">
        <f>IF(ABS(入力用!$AV67)&lt;1000,"",RIGHTB(INT(ABS(入力用!$AV67)/1000),1))</f>
        <v/>
      </c>
      <c r="AM67" s="564" t="str">
        <f>IF(ABS(入力用!$AV67)&lt;100,"",RIGHTB(INT(ABS(入力用!$AV67)/100),1))</f>
        <v/>
      </c>
      <c r="AN67" s="565" t="str">
        <f>IF(ABS(入力用!$AV67)&lt;10,"",RIGHTB(INT(ABS(入力用!$AV67)/10),1))</f>
        <v/>
      </c>
      <c r="AO67" s="542" t="str">
        <f>IF(ABS(入力用!$AV67)&lt;1,"",RIGHTB(入力用!$AV67,1))</f>
        <v/>
      </c>
      <c r="AP67" s="511" t="str">
        <f>IF(入力用!X67="","",IF(入力用!$AM67=3,"",RIGHTB(INT(入力用!$AT67/10),1)))</f>
        <v/>
      </c>
      <c r="AQ67" s="512" t="str">
        <f>IF(入力用!X67="","",RIGHTB(入力用!$AT67,1))</f>
        <v/>
      </c>
      <c r="AR67" s="514" t="s">
        <v>48</v>
      </c>
      <c r="AS67" s="97" t="str">
        <f>IF(入力用!$AV67&lt;0,"▲","")</f>
        <v/>
      </c>
      <c r="AT67" s="98"/>
      <c r="AU67" s="565" t="str">
        <f>IF(ABS(入力用!$BE67)&lt;10000,"",RIGHTB(INT(ABS(入力用!$BE67)/10000),1))</f>
        <v/>
      </c>
      <c r="AV67" s="567" t="str">
        <f>IF(ABS(入力用!$BE67)&lt;1000,"",RIGHTB(INT(ABS(入力用!$BE67)/1000),1))</f>
        <v/>
      </c>
      <c r="AW67" s="564" t="str">
        <f>IF(ABS(入力用!$BE67)&lt;100,"",RIGHTB(INT(ABS(入力用!$BE67)/100),1))</f>
        <v/>
      </c>
      <c r="AX67" s="565" t="str">
        <f>IF(ABS(入力用!$BE67)&lt;10,"",RIGHTB(INT(ABS(入力用!$BE67)/10),1))</f>
        <v/>
      </c>
      <c r="AY67" s="542" t="str">
        <f>IF(ABS(入力用!$BE67)=0,"",RIGHTB(入力用!$BE67,1))</f>
        <v/>
      </c>
      <c r="AZ67" s="410"/>
      <c r="BA67" s="568"/>
      <c r="BB67" s="568"/>
      <c r="BC67" s="569"/>
      <c r="BD67" s="412"/>
      <c r="BE67" s="413"/>
      <c r="BF67" s="413"/>
      <c r="BG67" s="413"/>
      <c r="BH67" s="413"/>
      <c r="BI67" s="414"/>
      <c r="BJ67" s="415"/>
      <c r="BK67" s="416"/>
      <c r="BL67" s="417"/>
      <c r="BM67" s="418"/>
      <c r="BN67" s="493"/>
      <c r="BO67" s="417"/>
      <c r="BP67" s="418"/>
      <c r="BQ67" s="493"/>
      <c r="BR67" s="563"/>
      <c r="BS67" s="566"/>
      <c r="BT67" s="475"/>
      <c r="BU67" s="418"/>
      <c r="BV67" s="493"/>
      <c r="BW67" s="417"/>
      <c r="BX67" s="418"/>
      <c r="BY67" s="493"/>
      <c r="BZ67" s="563"/>
      <c r="CA67" s="474"/>
    </row>
    <row r="68" spans="1:79" ht="13.5" customHeight="1" x14ac:dyDescent="0.15">
      <c r="A68" s="435"/>
      <c r="B68" s="430"/>
      <c r="C68" s="431"/>
      <c r="D68" s="431"/>
      <c r="E68" s="431"/>
      <c r="F68" s="431"/>
      <c r="G68" s="431"/>
      <c r="H68" s="431"/>
      <c r="I68" s="432"/>
      <c r="J68" s="547" t="str">
        <f>IF(入力用!F68="","",入力用!F68)</f>
        <v/>
      </c>
      <c r="K68" s="548"/>
      <c r="L68" s="548"/>
      <c r="M68" s="548"/>
      <c r="N68" s="548"/>
      <c r="O68" s="549"/>
      <c r="P68" s="430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2"/>
      <c r="AB68" s="430"/>
      <c r="AC68" s="432"/>
      <c r="AD68" s="554"/>
      <c r="AE68" s="558"/>
      <c r="AF68" s="559"/>
      <c r="AG68" s="560"/>
      <c r="AH68" s="100" t="str">
        <f>IF(ABS(入力用!$AV67)&lt;10000000,"",RIGHTB(INT(ABS(入力用!$AV67)/10000000),1))</f>
        <v/>
      </c>
      <c r="AI68" s="101" t="str">
        <f>IF(ABS(入力用!$AV67)&lt;1000000,"",RIGHTB(INT(ABS(入力用!$AV67)/1000000),1))</f>
        <v/>
      </c>
      <c r="AJ68" s="564"/>
      <c r="AK68" s="565"/>
      <c r="AL68" s="567"/>
      <c r="AM68" s="564"/>
      <c r="AN68" s="565"/>
      <c r="AO68" s="542"/>
      <c r="AP68" s="511"/>
      <c r="AQ68" s="513"/>
      <c r="AR68" s="514"/>
      <c r="AS68" s="91" t="str">
        <f>IF(ABS(入力用!$BE67)&lt;1000000,"",RIGHTB(INT(ABS(入力用!$BE67)/1000000),1))</f>
        <v/>
      </c>
      <c r="AT68" s="93" t="str">
        <f>IF(ABS(入力用!$BE67)&lt;100000,"",RIGHTB(INT(ABS(入力用!$BE67)/100000),1))</f>
        <v/>
      </c>
      <c r="AU68" s="565"/>
      <c r="AV68" s="567"/>
      <c r="AW68" s="564"/>
      <c r="AX68" s="565"/>
      <c r="AY68" s="542"/>
      <c r="AZ68" s="411"/>
      <c r="BA68" s="388"/>
      <c r="BB68" s="388"/>
      <c r="BC68" s="390"/>
      <c r="BD68" s="378"/>
      <c r="BE68" s="379"/>
      <c r="BF68" s="379"/>
      <c r="BG68" s="379"/>
      <c r="BH68" s="379"/>
      <c r="BI68" s="380"/>
      <c r="BJ68" s="395"/>
      <c r="BK68" s="397"/>
      <c r="BL68" s="399"/>
      <c r="BM68" s="401"/>
      <c r="BN68" s="403"/>
      <c r="BO68" s="399"/>
      <c r="BP68" s="401"/>
      <c r="BQ68" s="403"/>
      <c r="BR68" s="405"/>
      <c r="BS68" s="566"/>
      <c r="BT68" s="409"/>
      <c r="BU68" s="401"/>
      <c r="BV68" s="403"/>
      <c r="BW68" s="399"/>
      <c r="BX68" s="401"/>
      <c r="BY68" s="403"/>
      <c r="BZ68" s="405"/>
      <c r="CA68" s="409"/>
    </row>
    <row r="69" spans="1:79" ht="13.5" customHeight="1" x14ac:dyDescent="0.15">
      <c r="A69" s="434" t="str">
        <f>IF(入力用!A69="","",入力用!A69)</f>
        <v/>
      </c>
      <c r="B69" s="427" t="str">
        <f>IF(入力用!B69="","",入力用!B69)</f>
        <v/>
      </c>
      <c r="C69" s="428"/>
      <c r="D69" s="428"/>
      <c r="E69" s="428"/>
      <c r="F69" s="428"/>
      <c r="G69" s="428"/>
      <c r="H69" s="428"/>
      <c r="I69" s="429"/>
      <c r="J69" s="570" t="str">
        <f>IF(入力用!F69="","",入力用!F69)</f>
        <v/>
      </c>
      <c r="K69" s="571"/>
      <c r="L69" s="571"/>
      <c r="M69" s="571"/>
      <c r="N69" s="571"/>
      <c r="O69" s="572"/>
      <c r="P69" s="427" t="str">
        <f>IF(入力用!G69="","",入力用!G69)</f>
        <v/>
      </c>
      <c r="Q69" s="428"/>
      <c r="R69" s="428"/>
      <c r="S69" s="428"/>
      <c r="T69" s="428"/>
      <c r="U69" s="428"/>
      <c r="V69" s="428"/>
      <c r="W69" s="428"/>
      <c r="X69" s="428"/>
      <c r="Y69" s="428"/>
      <c r="Z69" s="428"/>
      <c r="AA69" s="429"/>
      <c r="AB69" s="427" t="str">
        <f>IF(入力用!R69="","",入力用!R69)</f>
        <v/>
      </c>
      <c r="AC69" s="429"/>
      <c r="AD69" s="553" t="str">
        <f>IF(入力用!T69="","",入力用!T69)</f>
        <v/>
      </c>
      <c r="AE69" s="555" t="str">
        <f>IF(入力用!U69="","",入力用!U69)</f>
        <v/>
      </c>
      <c r="AF69" s="556"/>
      <c r="AG69" s="557"/>
      <c r="AH69" s="97" t="str">
        <f>IF(入力用!$AV69&lt;0,"▲","")</f>
        <v/>
      </c>
      <c r="AI69" s="99"/>
      <c r="AJ69" s="564" t="str">
        <f>IF(ABS(入力用!$AV69)&lt;100000,"",RIGHTB(INT(ABS(入力用!$AV69)/100000),1))</f>
        <v/>
      </c>
      <c r="AK69" s="565" t="str">
        <f>IF(ABS(入力用!$AV69)&lt;10000,"",RIGHTB(INT(ABS(入力用!$AV69)/10000),1))</f>
        <v/>
      </c>
      <c r="AL69" s="567" t="str">
        <f>IF(ABS(入力用!$AV69)&lt;1000,"",RIGHTB(INT(ABS(入力用!$AV69)/1000),1))</f>
        <v/>
      </c>
      <c r="AM69" s="564" t="str">
        <f>IF(ABS(入力用!$AV69)&lt;100,"",RIGHTB(INT(ABS(入力用!$AV69)/100),1))</f>
        <v/>
      </c>
      <c r="AN69" s="565" t="str">
        <f>IF(ABS(入力用!$AV69)&lt;10,"",RIGHTB(INT(ABS(入力用!$AV69)/10),1))</f>
        <v/>
      </c>
      <c r="AO69" s="542" t="str">
        <f>IF(ABS(入力用!$AV69)&lt;1,"",RIGHTB(入力用!$AV69,1))</f>
        <v/>
      </c>
      <c r="AP69" s="511" t="str">
        <f>IF(入力用!X69="","",IF(入力用!$AM69=3,"",RIGHTB(INT(入力用!$AT69/10),1)))</f>
        <v/>
      </c>
      <c r="AQ69" s="512" t="str">
        <f>IF(入力用!X69="","",RIGHTB(入力用!$AT69,1))</f>
        <v/>
      </c>
      <c r="AR69" s="514" t="s">
        <v>48</v>
      </c>
      <c r="AS69" s="97" t="str">
        <f>IF(入力用!$AV69&lt;0,"▲","")</f>
        <v/>
      </c>
      <c r="AT69" s="98"/>
      <c r="AU69" s="565" t="str">
        <f>IF(ABS(入力用!$BE69)&lt;10000,"",RIGHTB(INT(ABS(入力用!$BE69)/10000),1))</f>
        <v/>
      </c>
      <c r="AV69" s="567" t="str">
        <f>IF(ABS(入力用!$BE69)&lt;1000,"",RIGHTB(INT(ABS(入力用!$BE69)/1000),1))</f>
        <v/>
      </c>
      <c r="AW69" s="564" t="str">
        <f>IF(ABS(入力用!$BE69)&lt;100,"",RIGHTB(INT(ABS(入力用!$BE69)/100),1))</f>
        <v/>
      </c>
      <c r="AX69" s="565" t="str">
        <f>IF(ABS(入力用!$BE69)&lt;10,"",RIGHTB(INT(ABS(入力用!$BE69)/10),1))</f>
        <v/>
      </c>
      <c r="AY69" s="542" t="str">
        <f>IF(ABS(入力用!$BE69)=0,"",RIGHTB(入力用!$BE69,1))</f>
        <v/>
      </c>
      <c r="AZ69" s="410"/>
      <c r="BA69" s="568"/>
      <c r="BB69" s="568"/>
      <c r="BC69" s="569"/>
      <c r="BD69" s="412"/>
      <c r="BE69" s="413"/>
      <c r="BF69" s="413"/>
      <c r="BG69" s="413"/>
      <c r="BH69" s="413"/>
      <c r="BI69" s="414"/>
      <c r="BJ69" s="415"/>
      <c r="BK69" s="416"/>
      <c r="BL69" s="417"/>
      <c r="BM69" s="418"/>
      <c r="BN69" s="493"/>
      <c r="BO69" s="417"/>
      <c r="BP69" s="418"/>
      <c r="BQ69" s="493"/>
      <c r="BR69" s="563"/>
      <c r="BS69" s="566"/>
      <c r="BT69" s="475"/>
      <c r="BU69" s="418"/>
      <c r="BV69" s="493"/>
      <c r="BW69" s="417"/>
      <c r="BX69" s="418"/>
      <c r="BY69" s="493"/>
      <c r="BZ69" s="563"/>
      <c r="CA69" s="474"/>
    </row>
    <row r="70" spans="1:79" ht="13.5" customHeight="1" x14ac:dyDescent="0.15">
      <c r="A70" s="435"/>
      <c r="B70" s="430"/>
      <c r="C70" s="431"/>
      <c r="D70" s="431"/>
      <c r="E70" s="431"/>
      <c r="F70" s="431"/>
      <c r="G70" s="431"/>
      <c r="H70" s="431"/>
      <c r="I70" s="432"/>
      <c r="J70" s="547" t="str">
        <f>IF(入力用!F70="","",入力用!F70)</f>
        <v/>
      </c>
      <c r="K70" s="548"/>
      <c r="L70" s="548"/>
      <c r="M70" s="548"/>
      <c r="N70" s="548"/>
      <c r="O70" s="549"/>
      <c r="P70" s="430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2"/>
      <c r="AB70" s="430"/>
      <c r="AC70" s="432"/>
      <c r="AD70" s="554"/>
      <c r="AE70" s="558"/>
      <c r="AF70" s="559"/>
      <c r="AG70" s="560"/>
      <c r="AH70" s="100" t="str">
        <f>IF(ABS(入力用!$AV69)&lt;10000000,"",RIGHTB(INT(ABS(入力用!$AV69)/10000000),1))</f>
        <v/>
      </c>
      <c r="AI70" s="101" t="str">
        <f>IF(ABS(入力用!$AV69)&lt;1000000,"",RIGHTB(INT(ABS(入力用!$AV69)/1000000),1))</f>
        <v/>
      </c>
      <c r="AJ70" s="564"/>
      <c r="AK70" s="565"/>
      <c r="AL70" s="567"/>
      <c r="AM70" s="564"/>
      <c r="AN70" s="565"/>
      <c r="AO70" s="542"/>
      <c r="AP70" s="511"/>
      <c r="AQ70" s="513"/>
      <c r="AR70" s="514"/>
      <c r="AS70" s="91" t="str">
        <f>IF(ABS(入力用!$BE69)&lt;1000000,"",RIGHTB(INT(ABS(入力用!$BE69)/1000000),1))</f>
        <v/>
      </c>
      <c r="AT70" s="93" t="str">
        <f>IF(ABS(入力用!$BE69)&lt;100000,"",RIGHTB(INT(ABS(入力用!$BE69)/100000),1))</f>
        <v/>
      </c>
      <c r="AU70" s="565"/>
      <c r="AV70" s="567"/>
      <c r="AW70" s="564"/>
      <c r="AX70" s="565"/>
      <c r="AY70" s="542"/>
      <c r="AZ70" s="411"/>
      <c r="BA70" s="388"/>
      <c r="BB70" s="388"/>
      <c r="BC70" s="390"/>
      <c r="BD70" s="378"/>
      <c r="BE70" s="379"/>
      <c r="BF70" s="379"/>
      <c r="BG70" s="379"/>
      <c r="BH70" s="379"/>
      <c r="BI70" s="380"/>
      <c r="BJ70" s="395"/>
      <c r="BK70" s="397"/>
      <c r="BL70" s="399"/>
      <c r="BM70" s="401"/>
      <c r="BN70" s="403"/>
      <c r="BO70" s="399"/>
      <c r="BP70" s="401"/>
      <c r="BQ70" s="403"/>
      <c r="BR70" s="405"/>
      <c r="BS70" s="566"/>
      <c r="BT70" s="409"/>
      <c r="BU70" s="401"/>
      <c r="BV70" s="403"/>
      <c r="BW70" s="399"/>
      <c r="BX70" s="401"/>
      <c r="BY70" s="403"/>
      <c r="BZ70" s="405"/>
      <c r="CA70" s="409"/>
    </row>
    <row r="71" spans="1:79" ht="13.5" customHeight="1" x14ac:dyDescent="0.15">
      <c r="A71" s="434" t="str">
        <f>IF(入力用!A71="","",入力用!A71)</f>
        <v/>
      </c>
      <c r="B71" s="427" t="str">
        <f>IF(入力用!B71="","",入力用!B71)</f>
        <v/>
      </c>
      <c r="C71" s="428"/>
      <c r="D71" s="428"/>
      <c r="E71" s="428"/>
      <c r="F71" s="428"/>
      <c r="G71" s="428"/>
      <c r="H71" s="428"/>
      <c r="I71" s="429"/>
      <c r="J71" s="570" t="str">
        <f>IF(入力用!F71="","",入力用!F71)</f>
        <v/>
      </c>
      <c r="K71" s="571"/>
      <c r="L71" s="571"/>
      <c r="M71" s="571"/>
      <c r="N71" s="571"/>
      <c r="O71" s="572"/>
      <c r="P71" s="427" t="str">
        <f>IF(入力用!G71="","",入力用!G71)</f>
        <v/>
      </c>
      <c r="Q71" s="428"/>
      <c r="R71" s="428"/>
      <c r="S71" s="428"/>
      <c r="T71" s="428"/>
      <c r="U71" s="428"/>
      <c r="V71" s="428"/>
      <c r="W71" s="428"/>
      <c r="X71" s="428"/>
      <c r="Y71" s="428"/>
      <c r="Z71" s="428"/>
      <c r="AA71" s="429"/>
      <c r="AB71" s="427" t="str">
        <f>IF(入力用!R71="","",入力用!R71)</f>
        <v/>
      </c>
      <c r="AC71" s="429"/>
      <c r="AD71" s="553" t="str">
        <f>IF(入力用!T71="","",入力用!T71)</f>
        <v/>
      </c>
      <c r="AE71" s="555" t="str">
        <f>IF(入力用!U71="","",入力用!U71)</f>
        <v/>
      </c>
      <c r="AF71" s="556"/>
      <c r="AG71" s="557"/>
      <c r="AH71" s="97" t="str">
        <f>IF(入力用!$AV71&lt;0,"▲","")</f>
        <v/>
      </c>
      <c r="AI71" s="99"/>
      <c r="AJ71" s="564" t="str">
        <f>IF(ABS(入力用!$AV71)&lt;100000,"",RIGHTB(INT(ABS(入力用!$AV71)/100000),1))</f>
        <v/>
      </c>
      <c r="AK71" s="565" t="str">
        <f>IF(ABS(入力用!$AV71)&lt;10000,"",RIGHTB(INT(ABS(入力用!$AV71)/10000),1))</f>
        <v/>
      </c>
      <c r="AL71" s="567" t="str">
        <f>IF(ABS(入力用!$AV71)&lt;1000,"",RIGHTB(INT(ABS(入力用!$AV71)/1000),1))</f>
        <v/>
      </c>
      <c r="AM71" s="564" t="str">
        <f>IF(ABS(入力用!$AV71)&lt;100,"",RIGHTB(INT(ABS(入力用!$AV71)/100),1))</f>
        <v/>
      </c>
      <c r="AN71" s="565" t="str">
        <f>IF(ABS(入力用!$AV71)&lt;10,"",RIGHTB(INT(ABS(入力用!$AV71)/10),1))</f>
        <v/>
      </c>
      <c r="AO71" s="542" t="str">
        <f>IF(ABS(入力用!$AV71)&lt;1,"",RIGHTB(入力用!$AV71,1))</f>
        <v/>
      </c>
      <c r="AP71" s="511" t="str">
        <f>IF(入力用!X71="","",IF(入力用!$AM71=3,"",RIGHTB(INT(入力用!$AT71/10),1)))</f>
        <v/>
      </c>
      <c r="AQ71" s="512" t="str">
        <f>IF(入力用!X71="","",RIGHTB(入力用!$AT71,1))</f>
        <v/>
      </c>
      <c r="AR71" s="514" t="s">
        <v>48</v>
      </c>
      <c r="AS71" s="97" t="str">
        <f>IF(入力用!$AV71&lt;0,"▲","")</f>
        <v/>
      </c>
      <c r="AT71" s="98"/>
      <c r="AU71" s="565" t="str">
        <f>IF(ABS(入力用!$BE71)&lt;10000,"",RIGHTB(INT(ABS(入力用!$BE71)/10000),1))</f>
        <v/>
      </c>
      <c r="AV71" s="567" t="str">
        <f>IF(ABS(入力用!$BE71)&lt;1000,"",RIGHTB(INT(ABS(入力用!$BE71)/1000),1))</f>
        <v/>
      </c>
      <c r="AW71" s="564" t="str">
        <f>IF(ABS(入力用!$BE71)&lt;100,"",RIGHTB(INT(ABS(入力用!$BE71)/100),1))</f>
        <v/>
      </c>
      <c r="AX71" s="565" t="str">
        <f>IF(ABS(入力用!$BE71)&lt;10,"",RIGHTB(INT(ABS(入力用!$BE71)/10),1))</f>
        <v/>
      </c>
      <c r="AY71" s="542" t="str">
        <f>IF(ABS(入力用!$BE71)=0,"",RIGHTB(入力用!$BE71,1))</f>
        <v/>
      </c>
      <c r="AZ71" s="410"/>
      <c r="BA71" s="568"/>
      <c r="BB71" s="568"/>
      <c r="BC71" s="569"/>
      <c r="BD71" s="412"/>
      <c r="BE71" s="413"/>
      <c r="BF71" s="413"/>
      <c r="BG71" s="413"/>
      <c r="BH71" s="413"/>
      <c r="BI71" s="414"/>
      <c r="BJ71" s="415"/>
      <c r="BK71" s="416"/>
      <c r="BL71" s="417"/>
      <c r="BM71" s="418"/>
      <c r="BN71" s="493"/>
      <c r="BO71" s="417"/>
      <c r="BP71" s="418"/>
      <c r="BQ71" s="493"/>
      <c r="BR71" s="563"/>
      <c r="BS71" s="566"/>
      <c r="BT71" s="475"/>
      <c r="BU71" s="418"/>
      <c r="BV71" s="493"/>
      <c r="BW71" s="417"/>
      <c r="BX71" s="418"/>
      <c r="BY71" s="493"/>
      <c r="BZ71" s="563"/>
      <c r="CA71" s="474"/>
    </row>
    <row r="72" spans="1:79" ht="13.5" customHeight="1" x14ac:dyDescent="0.15">
      <c r="A72" s="435"/>
      <c r="B72" s="430"/>
      <c r="C72" s="431"/>
      <c r="D72" s="431"/>
      <c r="E72" s="431"/>
      <c r="F72" s="431"/>
      <c r="G72" s="431"/>
      <c r="H72" s="431"/>
      <c r="I72" s="432"/>
      <c r="J72" s="547" t="str">
        <f>IF(入力用!F72="","",入力用!F72)</f>
        <v/>
      </c>
      <c r="K72" s="548"/>
      <c r="L72" s="548"/>
      <c r="M72" s="548"/>
      <c r="N72" s="548"/>
      <c r="O72" s="549"/>
      <c r="P72" s="430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2"/>
      <c r="AB72" s="430"/>
      <c r="AC72" s="432"/>
      <c r="AD72" s="554"/>
      <c r="AE72" s="558"/>
      <c r="AF72" s="559"/>
      <c r="AG72" s="560"/>
      <c r="AH72" s="100" t="str">
        <f>IF(ABS(入力用!$AV71)&lt;10000000,"",RIGHTB(INT(ABS(入力用!$AV71)/10000000),1))</f>
        <v/>
      </c>
      <c r="AI72" s="101" t="str">
        <f>IF(ABS(入力用!$AV71)&lt;1000000,"",RIGHTB(INT(ABS(入力用!$AV71)/1000000),1))</f>
        <v/>
      </c>
      <c r="AJ72" s="564"/>
      <c r="AK72" s="565"/>
      <c r="AL72" s="567"/>
      <c r="AM72" s="564"/>
      <c r="AN72" s="565"/>
      <c r="AO72" s="542"/>
      <c r="AP72" s="511"/>
      <c r="AQ72" s="513"/>
      <c r="AR72" s="514"/>
      <c r="AS72" s="91" t="str">
        <f>IF(ABS(入力用!$BE71)&lt;1000000,"",RIGHTB(INT(ABS(入力用!$BE71)/1000000),1))</f>
        <v/>
      </c>
      <c r="AT72" s="93" t="str">
        <f>IF(ABS(入力用!$BE71)&lt;100000,"",RIGHTB(INT(ABS(入力用!$BE71)/100000),1))</f>
        <v/>
      </c>
      <c r="AU72" s="565"/>
      <c r="AV72" s="567"/>
      <c r="AW72" s="564"/>
      <c r="AX72" s="565"/>
      <c r="AY72" s="542"/>
      <c r="AZ72" s="411"/>
      <c r="BA72" s="388"/>
      <c r="BB72" s="388"/>
      <c r="BC72" s="390"/>
      <c r="BD72" s="378"/>
      <c r="BE72" s="379"/>
      <c r="BF72" s="379"/>
      <c r="BG72" s="379"/>
      <c r="BH72" s="379"/>
      <c r="BI72" s="380"/>
      <c r="BJ72" s="395"/>
      <c r="BK72" s="397"/>
      <c r="BL72" s="399"/>
      <c r="BM72" s="401"/>
      <c r="BN72" s="403"/>
      <c r="BO72" s="399"/>
      <c r="BP72" s="401"/>
      <c r="BQ72" s="403"/>
      <c r="BR72" s="405"/>
      <c r="BS72" s="566"/>
      <c r="BT72" s="409"/>
      <c r="BU72" s="401"/>
      <c r="BV72" s="403"/>
      <c r="BW72" s="399"/>
      <c r="BX72" s="401"/>
      <c r="BY72" s="403"/>
      <c r="BZ72" s="405"/>
      <c r="CA72" s="409"/>
    </row>
    <row r="73" spans="1:79" ht="13.5" customHeight="1" x14ac:dyDescent="0.15">
      <c r="A73" s="434" t="str">
        <f>IF(入力用!A73="","",入力用!A73)</f>
        <v/>
      </c>
      <c r="B73" s="427" t="str">
        <f>IF(入力用!B73="","",入力用!B73)</f>
        <v/>
      </c>
      <c r="C73" s="428"/>
      <c r="D73" s="428"/>
      <c r="E73" s="428"/>
      <c r="F73" s="428"/>
      <c r="G73" s="428"/>
      <c r="H73" s="428"/>
      <c r="I73" s="429"/>
      <c r="J73" s="570" t="str">
        <f>IF(入力用!F73="","",入力用!F73)</f>
        <v/>
      </c>
      <c r="K73" s="571"/>
      <c r="L73" s="571"/>
      <c r="M73" s="571"/>
      <c r="N73" s="571"/>
      <c r="O73" s="572"/>
      <c r="P73" s="427" t="str">
        <f>IF(入力用!G73="","",入力用!G73)</f>
        <v/>
      </c>
      <c r="Q73" s="428"/>
      <c r="R73" s="428"/>
      <c r="S73" s="428"/>
      <c r="T73" s="428"/>
      <c r="U73" s="428"/>
      <c r="V73" s="428"/>
      <c r="W73" s="428"/>
      <c r="X73" s="428"/>
      <c r="Y73" s="428"/>
      <c r="Z73" s="428"/>
      <c r="AA73" s="429"/>
      <c r="AB73" s="427" t="str">
        <f>IF(入力用!R73="","",入力用!R73)</f>
        <v/>
      </c>
      <c r="AC73" s="429"/>
      <c r="AD73" s="553" t="str">
        <f>IF(入力用!T73="","",入力用!T73)</f>
        <v/>
      </c>
      <c r="AE73" s="555" t="str">
        <f>IF(入力用!U73="","",入力用!U73)</f>
        <v/>
      </c>
      <c r="AF73" s="556"/>
      <c r="AG73" s="557"/>
      <c r="AH73" s="97" t="str">
        <f>IF(入力用!$AV73&lt;0,"▲","")</f>
        <v/>
      </c>
      <c r="AI73" s="99"/>
      <c r="AJ73" s="564" t="str">
        <f>IF(ABS(入力用!$AV73)&lt;100000,"",RIGHTB(INT(ABS(入力用!$AV73)/100000),1))</f>
        <v/>
      </c>
      <c r="AK73" s="565" t="str">
        <f>IF(ABS(入力用!$AV73)&lt;10000,"",RIGHTB(INT(ABS(入力用!$AV73)/10000),1))</f>
        <v/>
      </c>
      <c r="AL73" s="567" t="str">
        <f>IF(ABS(入力用!$AV73)&lt;1000,"",RIGHTB(INT(ABS(入力用!$AV73)/1000),1))</f>
        <v/>
      </c>
      <c r="AM73" s="564" t="str">
        <f>IF(ABS(入力用!$AV73)&lt;100,"",RIGHTB(INT(ABS(入力用!$AV73)/100),1))</f>
        <v/>
      </c>
      <c r="AN73" s="565" t="str">
        <f>IF(ABS(入力用!$AV73)&lt;10,"",RIGHTB(INT(ABS(入力用!$AV73)/10),1))</f>
        <v/>
      </c>
      <c r="AO73" s="542" t="str">
        <f>IF(ABS(入力用!$AV73)&lt;1,"",RIGHTB(入力用!$AV73,1))</f>
        <v/>
      </c>
      <c r="AP73" s="511" t="str">
        <f>IF(入力用!X73="","",IF(入力用!$AM73=3,"",RIGHTB(INT(入力用!$AT73/10),1)))</f>
        <v/>
      </c>
      <c r="AQ73" s="512" t="str">
        <f>IF(入力用!X73="","",RIGHTB(入力用!$AT73,1))</f>
        <v/>
      </c>
      <c r="AR73" s="514" t="s">
        <v>48</v>
      </c>
      <c r="AS73" s="97" t="str">
        <f>IF(入力用!$AV73&lt;0,"▲","")</f>
        <v/>
      </c>
      <c r="AT73" s="98"/>
      <c r="AU73" s="565" t="str">
        <f>IF(ABS(入力用!$BE73)&lt;10000,"",RIGHTB(INT(ABS(入力用!$BE73)/10000),1))</f>
        <v/>
      </c>
      <c r="AV73" s="567" t="str">
        <f>IF(ABS(入力用!$BE73)&lt;1000,"",RIGHTB(INT(ABS(入力用!$BE73)/1000),1))</f>
        <v/>
      </c>
      <c r="AW73" s="564" t="str">
        <f>IF(ABS(入力用!$BE73)&lt;100,"",RIGHTB(INT(ABS(入力用!$BE73)/100),1))</f>
        <v/>
      </c>
      <c r="AX73" s="565" t="str">
        <f>IF(ABS(入力用!$BE73)&lt;10,"",RIGHTB(INT(ABS(入力用!$BE73)/10),1))</f>
        <v/>
      </c>
      <c r="AY73" s="542" t="str">
        <f>IF(ABS(入力用!$BE73)=0,"",RIGHTB(入力用!$BE73,1))</f>
        <v/>
      </c>
      <c r="AZ73" s="410"/>
      <c r="BA73" s="568"/>
      <c r="BB73" s="568"/>
      <c r="BC73" s="569"/>
      <c r="BD73" s="412"/>
      <c r="BE73" s="413"/>
      <c r="BF73" s="413"/>
      <c r="BG73" s="413"/>
      <c r="BH73" s="413"/>
      <c r="BI73" s="414"/>
      <c r="BJ73" s="415"/>
      <c r="BK73" s="416"/>
      <c r="BL73" s="417"/>
      <c r="BM73" s="418"/>
      <c r="BN73" s="493"/>
      <c r="BO73" s="417"/>
      <c r="BP73" s="418"/>
      <c r="BQ73" s="493"/>
      <c r="BR73" s="563"/>
      <c r="BS73" s="566"/>
      <c r="BT73" s="475"/>
      <c r="BU73" s="418"/>
      <c r="BV73" s="493"/>
      <c r="BW73" s="417"/>
      <c r="BX73" s="418"/>
      <c r="BY73" s="493"/>
      <c r="BZ73" s="563"/>
      <c r="CA73" s="474"/>
    </row>
    <row r="74" spans="1:79" ht="13.5" customHeight="1" x14ac:dyDescent="0.15">
      <c r="A74" s="435"/>
      <c r="B74" s="430"/>
      <c r="C74" s="431"/>
      <c r="D74" s="431"/>
      <c r="E74" s="431"/>
      <c r="F74" s="431"/>
      <c r="G74" s="431"/>
      <c r="H74" s="431"/>
      <c r="I74" s="432"/>
      <c r="J74" s="547" t="str">
        <f>IF(入力用!F74="","",入力用!F74)</f>
        <v/>
      </c>
      <c r="K74" s="548"/>
      <c r="L74" s="548"/>
      <c r="M74" s="548"/>
      <c r="N74" s="548"/>
      <c r="O74" s="549"/>
      <c r="P74" s="430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2"/>
      <c r="AB74" s="430"/>
      <c r="AC74" s="432"/>
      <c r="AD74" s="554"/>
      <c r="AE74" s="558"/>
      <c r="AF74" s="559"/>
      <c r="AG74" s="560"/>
      <c r="AH74" s="100" t="str">
        <f>IF(ABS(入力用!$AV73)&lt;10000000,"",RIGHTB(INT(ABS(入力用!$AV73)/10000000),1))</f>
        <v/>
      </c>
      <c r="AI74" s="101" t="str">
        <f>IF(ABS(入力用!$AV73)&lt;1000000,"",RIGHTB(INT(ABS(入力用!$AV73)/1000000),1))</f>
        <v/>
      </c>
      <c r="AJ74" s="564"/>
      <c r="AK74" s="565"/>
      <c r="AL74" s="567"/>
      <c r="AM74" s="564"/>
      <c r="AN74" s="565"/>
      <c r="AO74" s="542"/>
      <c r="AP74" s="511"/>
      <c r="AQ74" s="513"/>
      <c r="AR74" s="514"/>
      <c r="AS74" s="91" t="str">
        <f>IF(ABS(入力用!$BE73)&lt;1000000,"",RIGHTB(INT(ABS(入力用!$BE73)/1000000),1))</f>
        <v/>
      </c>
      <c r="AT74" s="93" t="str">
        <f>IF(ABS(入力用!$BE73)&lt;100000,"",RIGHTB(INT(ABS(入力用!$BE73)/100000),1))</f>
        <v/>
      </c>
      <c r="AU74" s="565"/>
      <c r="AV74" s="567"/>
      <c r="AW74" s="564"/>
      <c r="AX74" s="565"/>
      <c r="AY74" s="542"/>
      <c r="AZ74" s="411"/>
      <c r="BA74" s="388"/>
      <c r="BB74" s="388"/>
      <c r="BC74" s="390"/>
      <c r="BD74" s="378"/>
      <c r="BE74" s="379"/>
      <c r="BF74" s="379"/>
      <c r="BG74" s="379"/>
      <c r="BH74" s="379"/>
      <c r="BI74" s="380"/>
      <c r="BJ74" s="395"/>
      <c r="BK74" s="397"/>
      <c r="BL74" s="399"/>
      <c r="BM74" s="401"/>
      <c r="BN74" s="403"/>
      <c r="BO74" s="399"/>
      <c r="BP74" s="401"/>
      <c r="BQ74" s="403"/>
      <c r="BR74" s="405"/>
      <c r="BS74" s="566"/>
      <c r="BT74" s="409"/>
      <c r="BU74" s="401"/>
      <c r="BV74" s="403"/>
      <c r="BW74" s="399"/>
      <c r="BX74" s="401"/>
      <c r="BY74" s="403"/>
      <c r="BZ74" s="405"/>
      <c r="CA74" s="409"/>
    </row>
    <row r="75" spans="1:79" ht="13.5" customHeight="1" x14ac:dyDescent="0.15">
      <c r="A75" s="434" t="str">
        <f>IF(入力用!A75="","",入力用!A75)</f>
        <v/>
      </c>
      <c r="B75" s="427" t="str">
        <f>IF(入力用!B75="","",入力用!B75)</f>
        <v/>
      </c>
      <c r="C75" s="428"/>
      <c r="D75" s="428"/>
      <c r="E75" s="428"/>
      <c r="F75" s="428"/>
      <c r="G75" s="428"/>
      <c r="H75" s="428"/>
      <c r="I75" s="429"/>
      <c r="J75" s="570" t="str">
        <f>IF(入力用!F75="","",入力用!F75)</f>
        <v/>
      </c>
      <c r="K75" s="571"/>
      <c r="L75" s="571"/>
      <c r="M75" s="571"/>
      <c r="N75" s="571"/>
      <c r="O75" s="572"/>
      <c r="P75" s="427" t="str">
        <f>IF(入力用!G75="","",入力用!G75)</f>
        <v/>
      </c>
      <c r="Q75" s="428"/>
      <c r="R75" s="428"/>
      <c r="S75" s="428"/>
      <c r="T75" s="428"/>
      <c r="U75" s="428"/>
      <c r="V75" s="428"/>
      <c r="W75" s="428"/>
      <c r="X75" s="428"/>
      <c r="Y75" s="428"/>
      <c r="Z75" s="428"/>
      <c r="AA75" s="429"/>
      <c r="AB75" s="427" t="str">
        <f>IF(入力用!R75="","",入力用!R75)</f>
        <v/>
      </c>
      <c r="AC75" s="429"/>
      <c r="AD75" s="553" t="str">
        <f>IF(入力用!T75="","",入力用!T75)</f>
        <v/>
      </c>
      <c r="AE75" s="555" t="str">
        <f>IF(入力用!U75="","",入力用!U75)</f>
        <v/>
      </c>
      <c r="AF75" s="556"/>
      <c r="AG75" s="557"/>
      <c r="AH75" s="97" t="str">
        <f>IF(入力用!$AV75&lt;0,"▲","")</f>
        <v/>
      </c>
      <c r="AI75" s="99"/>
      <c r="AJ75" s="564" t="str">
        <f>IF(ABS(入力用!$AV75)&lt;100000,"",RIGHTB(INT(ABS(入力用!$AV75)/100000),1))</f>
        <v/>
      </c>
      <c r="AK75" s="565" t="str">
        <f>IF(ABS(入力用!$AV75)&lt;10000,"",RIGHTB(INT(ABS(入力用!$AV75)/10000),1))</f>
        <v/>
      </c>
      <c r="AL75" s="567" t="str">
        <f>IF(ABS(入力用!$AV75)&lt;1000,"",RIGHTB(INT(ABS(入力用!$AV75)/1000),1))</f>
        <v/>
      </c>
      <c r="AM75" s="564" t="str">
        <f>IF(ABS(入力用!$AV75)&lt;100,"",RIGHTB(INT(ABS(入力用!$AV75)/100),1))</f>
        <v/>
      </c>
      <c r="AN75" s="565" t="str">
        <f>IF(ABS(入力用!$AV75)&lt;10,"",RIGHTB(INT(ABS(入力用!$AV75)/10),1))</f>
        <v/>
      </c>
      <c r="AO75" s="542" t="str">
        <f>IF(ABS(入力用!$AV75)&lt;1,"",RIGHTB(入力用!$AV75,1))</f>
        <v/>
      </c>
      <c r="AP75" s="511" t="str">
        <f>IF(入力用!X75="","",IF(入力用!$AM75=3,"",RIGHTB(INT(入力用!$AT75/10),1)))</f>
        <v/>
      </c>
      <c r="AQ75" s="512" t="str">
        <f>IF(入力用!X75="","",RIGHTB(入力用!$AT75,1))</f>
        <v/>
      </c>
      <c r="AR75" s="514" t="s">
        <v>48</v>
      </c>
      <c r="AS75" s="97" t="str">
        <f>IF(入力用!$AV75&lt;0,"▲","")</f>
        <v/>
      </c>
      <c r="AT75" s="98"/>
      <c r="AU75" s="565" t="str">
        <f>IF(ABS(入力用!$BE75)&lt;10000,"",RIGHTB(INT(ABS(入力用!$BE75)/10000),1))</f>
        <v/>
      </c>
      <c r="AV75" s="567" t="str">
        <f>IF(ABS(入力用!$BE75)&lt;1000,"",RIGHTB(INT(ABS(入力用!$BE75)/1000),1))</f>
        <v/>
      </c>
      <c r="AW75" s="564" t="str">
        <f>IF(ABS(入力用!$BE75)&lt;100,"",RIGHTB(INT(ABS(入力用!$BE75)/100),1))</f>
        <v/>
      </c>
      <c r="AX75" s="565" t="str">
        <f>IF(ABS(入力用!$BE75)&lt;10,"",RIGHTB(INT(ABS(入力用!$BE75)/10),1))</f>
        <v/>
      </c>
      <c r="AY75" s="542" t="str">
        <f>IF(ABS(入力用!$BE75)=0,"",RIGHTB(入力用!$BE75,1))</f>
        <v/>
      </c>
      <c r="AZ75" s="410"/>
      <c r="BA75" s="568"/>
      <c r="BB75" s="568"/>
      <c r="BC75" s="569"/>
      <c r="BD75" s="412"/>
      <c r="BE75" s="413"/>
      <c r="BF75" s="413"/>
      <c r="BG75" s="413"/>
      <c r="BH75" s="413"/>
      <c r="BI75" s="414"/>
      <c r="BJ75" s="415"/>
      <c r="BK75" s="416"/>
      <c r="BL75" s="417"/>
      <c r="BM75" s="418"/>
      <c r="BN75" s="493"/>
      <c r="BO75" s="417"/>
      <c r="BP75" s="418"/>
      <c r="BQ75" s="493"/>
      <c r="BR75" s="563"/>
      <c r="BS75" s="566"/>
      <c r="BT75" s="475"/>
      <c r="BU75" s="418"/>
      <c r="BV75" s="493"/>
      <c r="BW75" s="417"/>
      <c r="BX75" s="418"/>
      <c r="BY75" s="493"/>
      <c r="BZ75" s="563"/>
      <c r="CA75" s="474"/>
    </row>
    <row r="76" spans="1:79" ht="13.5" customHeight="1" x14ac:dyDescent="0.15">
      <c r="A76" s="435"/>
      <c r="B76" s="430"/>
      <c r="C76" s="431"/>
      <c r="D76" s="431"/>
      <c r="E76" s="431"/>
      <c r="F76" s="431"/>
      <c r="G76" s="431"/>
      <c r="H76" s="431"/>
      <c r="I76" s="432"/>
      <c r="J76" s="547" t="str">
        <f>IF(入力用!F76="","",入力用!F76)</f>
        <v/>
      </c>
      <c r="K76" s="548"/>
      <c r="L76" s="548"/>
      <c r="M76" s="548"/>
      <c r="N76" s="548"/>
      <c r="O76" s="549"/>
      <c r="P76" s="430"/>
      <c r="Q76" s="431"/>
      <c r="R76" s="431"/>
      <c r="S76" s="431"/>
      <c r="T76" s="431"/>
      <c r="U76" s="431"/>
      <c r="V76" s="431"/>
      <c r="W76" s="431"/>
      <c r="X76" s="431"/>
      <c r="Y76" s="431"/>
      <c r="Z76" s="431"/>
      <c r="AA76" s="432"/>
      <c r="AB76" s="430"/>
      <c r="AC76" s="432"/>
      <c r="AD76" s="554"/>
      <c r="AE76" s="558"/>
      <c r="AF76" s="559"/>
      <c r="AG76" s="560"/>
      <c r="AH76" s="100" t="str">
        <f>IF(ABS(入力用!$AV75)&lt;10000000,"",RIGHTB(INT(ABS(入力用!$AV75)/10000000),1))</f>
        <v/>
      </c>
      <c r="AI76" s="101" t="str">
        <f>IF(ABS(入力用!$AV75)&lt;1000000,"",RIGHTB(INT(ABS(入力用!$AV75)/1000000),1))</f>
        <v/>
      </c>
      <c r="AJ76" s="564"/>
      <c r="AK76" s="565"/>
      <c r="AL76" s="567"/>
      <c r="AM76" s="564"/>
      <c r="AN76" s="565"/>
      <c r="AO76" s="542"/>
      <c r="AP76" s="511"/>
      <c r="AQ76" s="513"/>
      <c r="AR76" s="514"/>
      <c r="AS76" s="91" t="str">
        <f>IF(ABS(入力用!$BE75)&lt;1000000,"",RIGHTB(INT(ABS(入力用!$BE75)/1000000),1))</f>
        <v/>
      </c>
      <c r="AT76" s="93" t="str">
        <f>IF(ABS(入力用!$BE75)&lt;100000,"",RIGHTB(INT(ABS(入力用!$BE75)/100000),1))</f>
        <v/>
      </c>
      <c r="AU76" s="565"/>
      <c r="AV76" s="567"/>
      <c r="AW76" s="564"/>
      <c r="AX76" s="565"/>
      <c r="AY76" s="542"/>
      <c r="AZ76" s="411"/>
      <c r="BA76" s="388"/>
      <c r="BB76" s="388"/>
      <c r="BC76" s="390"/>
      <c r="BD76" s="378"/>
      <c r="BE76" s="379"/>
      <c r="BF76" s="379"/>
      <c r="BG76" s="379"/>
      <c r="BH76" s="379"/>
      <c r="BI76" s="380"/>
      <c r="BJ76" s="395"/>
      <c r="BK76" s="397"/>
      <c r="BL76" s="399"/>
      <c r="BM76" s="401"/>
      <c r="BN76" s="403"/>
      <c r="BO76" s="399"/>
      <c r="BP76" s="401"/>
      <c r="BQ76" s="403"/>
      <c r="BR76" s="405"/>
      <c r="BS76" s="566"/>
      <c r="BT76" s="409"/>
      <c r="BU76" s="401"/>
      <c r="BV76" s="403"/>
      <c r="BW76" s="399"/>
      <c r="BX76" s="401"/>
      <c r="BY76" s="403"/>
      <c r="BZ76" s="405"/>
      <c r="CA76" s="409"/>
    </row>
    <row r="77" spans="1:79" ht="13.5" customHeight="1" x14ac:dyDescent="0.15">
      <c r="A77" s="434" t="str">
        <f>IF(入力用!A77="","",入力用!A77)</f>
        <v/>
      </c>
      <c r="B77" s="427" t="str">
        <f>IF(入力用!B77="","",入力用!B77)</f>
        <v/>
      </c>
      <c r="C77" s="428"/>
      <c r="D77" s="428"/>
      <c r="E77" s="428"/>
      <c r="F77" s="428"/>
      <c r="G77" s="428"/>
      <c r="H77" s="428"/>
      <c r="I77" s="429"/>
      <c r="J77" s="570" t="str">
        <f>IF(入力用!F77="","",入力用!F77)</f>
        <v/>
      </c>
      <c r="K77" s="571"/>
      <c r="L77" s="571"/>
      <c r="M77" s="571"/>
      <c r="N77" s="571"/>
      <c r="O77" s="572"/>
      <c r="P77" s="427" t="str">
        <f>IF(入力用!G77="","",入力用!G77)</f>
        <v/>
      </c>
      <c r="Q77" s="428"/>
      <c r="R77" s="428"/>
      <c r="S77" s="428"/>
      <c r="T77" s="428"/>
      <c r="U77" s="428"/>
      <c r="V77" s="428"/>
      <c r="W77" s="428"/>
      <c r="X77" s="428"/>
      <c r="Y77" s="428"/>
      <c r="Z77" s="428"/>
      <c r="AA77" s="429"/>
      <c r="AB77" s="427" t="str">
        <f>IF(入力用!R77="","",入力用!R77)</f>
        <v/>
      </c>
      <c r="AC77" s="429"/>
      <c r="AD77" s="553" t="str">
        <f>IF(入力用!T77="","",入力用!T77)</f>
        <v/>
      </c>
      <c r="AE77" s="555" t="str">
        <f>IF(入力用!U77="","",入力用!U77)</f>
        <v/>
      </c>
      <c r="AF77" s="556"/>
      <c r="AG77" s="557"/>
      <c r="AH77" s="97" t="str">
        <f>IF(入力用!$AV77&lt;0,"▲","")</f>
        <v/>
      </c>
      <c r="AI77" s="99"/>
      <c r="AJ77" s="564" t="str">
        <f>IF(ABS(入力用!$AV77)&lt;100000,"",RIGHTB(INT(ABS(入力用!$AV77)/100000),1))</f>
        <v/>
      </c>
      <c r="AK77" s="565" t="str">
        <f>IF(ABS(入力用!$AV77)&lt;10000,"",RIGHTB(INT(ABS(入力用!$AV77)/10000),1))</f>
        <v/>
      </c>
      <c r="AL77" s="567" t="str">
        <f>IF(ABS(入力用!$AV77)&lt;1000,"",RIGHTB(INT(ABS(入力用!$AV77)/1000),1))</f>
        <v/>
      </c>
      <c r="AM77" s="564" t="str">
        <f>IF(ABS(入力用!$AV77)&lt;100,"",RIGHTB(INT(ABS(入力用!$AV77)/100),1))</f>
        <v/>
      </c>
      <c r="AN77" s="565" t="str">
        <f>IF(ABS(入力用!$AV77)&lt;10,"",RIGHTB(INT(ABS(入力用!$AV77)/10),1))</f>
        <v/>
      </c>
      <c r="AO77" s="542" t="str">
        <f>IF(ABS(入力用!$AV77)&lt;1,"",RIGHTB(入力用!$AV77,1))</f>
        <v/>
      </c>
      <c r="AP77" s="511" t="str">
        <f>IF(入力用!X77="","",IF(入力用!$AM77=3,"",RIGHTB(INT(入力用!$AT77/10),1)))</f>
        <v/>
      </c>
      <c r="AQ77" s="512" t="str">
        <f>IF(入力用!X77="","",RIGHTB(入力用!$AT77,1))</f>
        <v/>
      </c>
      <c r="AR77" s="514" t="s">
        <v>48</v>
      </c>
      <c r="AS77" s="97" t="str">
        <f>IF(入力用!$AV77&lt;0,"▲","")</f>
        <v/>
      </c>
      <c r="AT77" s="67"/>
      <c r="AU77" s="565" t="str">
        <f>IF(ABS(入力用!$BE77)&lt;10000,"",RIGHTB(INT(ABS(入力用!$BE77)/10000),1))</f>
        <v/>
      </c>
      <c r="AV77" s="567" t="str">
        <f>IF(ABS(入力用!$BE77)&lt;1000,"",RIGHTB(INT(ABS(入力用!$BE77)/1000),1))</f>
        <v/>
      </c>
      <c r="AW77" s="564" t="str">
        <f>IF(ABS(入力用!$BE77)&lt;100,"",RIGHTB(INT(ABS(入力用!$BE77)/100),1))</f>
        <v/>
      </c>
      <c r="AX77" s="565" t="str">
        <f>IF(ABS(入力用!$BE77)&lt;10,"",RIGHTB(INT(ABS(入力用!$BE77)/10),1))</f>
        <v/>
      </c>
      <c r="AY77" s="542" t="str">
        <f>IF(ABS(入力用!$BE77)=0,"",RIGHTB(入力用!$BE77,1))</f>
        <v/>
      </c>
      <c r="AZ77" s="410"/>
      <c r="BA77" s="568"/>
      <c r="BB77" s="568"/>
      <c r="BC77" s="569"/>
      <c r="BD77" s="412"/>
      <c r="BE77" s="413"/>
      <c r="BF77" s="413"/>
      <c r="BG77" s="413"/>
      <c r="BH77" s="413"/>
      <c r="BI77" s="414"/>
      <c r="BJ77" s="415"/>
      <c r="BK77" s="416"/>
      <c r="BL77" s="417"/>
      <c r="BM77" s="418"/>
      <c r="BN77" s="493"/>
      <c r="BO77" s="417"/>
      <c r="BP77" s="418"/>
      <c r="BQ77" s="493"/>
      <c r="BR77" s="563"/>
      <c r="BS77" s="566"/>
      <c r="BT77" s="475"/>
      <c r="BU77" s="418"/>
      <c r="BV77" s="493"/>
      <c r="BW77" s="417"/>
      <c r="BX77" s="418"/>
      <c r="BY77" s="493"/>
      <c r="BZ77" s="563"/>
      <c r="CA77" s="474"/>
    </row>
    <row r="78" spans="1:79" ht="13.5" customHeight="1" x14ac:dyDescent="0.15">
      <c r="A78" s="435"/>
      <c r="B78" s="430"/>
      <c r="C78" s="431"/>
      <c r="D78" s="431"/>
      <c r="E78" s="431"/>
      <c r="F78" s="431"/>
      <c r="G78" s="431"/>
      <c r="H78" s="431"/>
      <c r="I78" s="432"/>
      <c r="J78" s="547" t="str">
        <f>IF(入力用!F78="","",入力用!F78)</f>
        <v/>
      </c>
      <c r="K78" s="548"/>
      <c r="L78" s="548"/>
      <c r="M78" s="548"/>
      <c r="N78" s="548"/>
      <c r="O78" s="549"/>
      <c r="P78" s="430"/>
      <c r="Q78" s="431"/>
      <c r="R78" s="431"/>
      <c r="S78" s="431"/>
      <c r="T78" s="431"/>
      <c r="U78" s="431"/>
      <c r="V78" s="431"/>
      <c r="W78" s="431"/>
      <c r="X78" s="431"/>
      <c r="Y78" s="431"/>
      <c r="Z78" s="431"/>
      <c r="AA78" s="432"/>
      <c r="AB78" s="430"/>
      <c r="AC78" s="432"/>
      <c r="AD78" s="554"/>
      <c r="AE78" s="558"/>
      <c r="AF78" s="559"/>
      <c r="AG78" s="560"/>
      <c r="AH78" s="100" t="str">
        <f>IF(ABS(入力用!$AV77)&lt;10000000,"",RIGHTB(INT(ABS(入力用!$AV77)/10000000),1))</f>
        <v/>
      </c>
      <c r="AI78" s="101" t="str">
        <f>IF(ABS(入力用!$AV77)&lt;1000000,"",RIGHTB(INT(ABS(入力用!$AV77)/1000000),1))</f>
        <v/>
      </c>
      <c r="AJ78" s="564"/>
      <c r="AK78" s="565"/>
      <c r="AL78" s="567"/>
      <c r="AM78" s="564"/>
      <c r="AN78" s="565"/>
      <c r="AO78" s="542"/>
      <c r="AP78" s="511"/>
      <c r="AQ78" s="513"/>
      <c r="AR78" s="514"/>
      <c r="AS78" s="91" t="str">
        <f>IF(ABS(入力用!$BE77)&lt;1000000,"",RIGHTB(INT(ABS(入力用!$BE77)/1000000),1))</f>
        <v/>
      </c>
      <c r="AT78" s="68" t="str">
        <f>IF(ABS(入力用!$BE77)&lt;100000,"",RIGHTB(INT(ABS(入力用!$BE77)/100000),1))</f>
        <v/>
      </c>
      <c r="AU78" s="565"/>
      <c r="AV78" s="567"/>
      <c r="AW78" s="564"/>
      <c r="AX78" s="565"/>
      <c r="AY78" s="542"/>
      <c r="AZ78" s="411"/>
      <c r="BA78" s="388"/>
      <c r="BB78" s="388"/>
      <c r="BC78" s="390"/>
      <c r="BD78" s="378"/>
      <c r="BE78" s="379"/>
      <c r="BF78" s="379"/>
      <c r="BG78" s="379"/>
      <c r="BH78" s="379"/>
      <c r="BI78" s="380"/>
      <c r="BJ78" s="395"/>
      <c r="BK78" s="397"/>
      <c r="BL78" s="399"/>
      <c r="BM78" s="401"/>
      <c r="BN78" s="403"/>
      <c r="BO78" s="399"/>
      <c r="BP78" s="401"/>
      <c r="BQ78" s="403"/>
      <c r="BR78" s="405"/>
      <c r="BS78" s="566"/>
      <c r="BT78" s="409"/>
      <c r="BU78" s="401"/>
      <c r="BV78" s="403"/>
      <c r="BW78" s="399"/>
      <c r="BX78" s="401"/>
      <c r="BY78" s="403"/>
      <c r="BZ78" s="405"/>
      <c r="CA78" s="409"/>
    </row>
    <row r="79" spans="1:79" ht="13.5" customHeight="1" x14ac:dyDescent="0.15">
      <c r="A79" s="434" t="str">
        <f>IF(入力用!A79="","",入力用!A79)</f>
        <v/>
      </c>
      <c r="B79" s="427" t="str">
        <f>IF(入力用!B79="","",入力用!B79)</f>
        <v/>
      </c>
      <c r="C79" s="428"/>
      <c r="D79" s="428"/>
      <c r="E79" s="428"/>
      <c r="F79" s="428"/>
      <c r="G79" s="428"/>
      <c r="H79" s="428"/>
      <c r="I79" s="429"/>
      <c r="J79" s="570" t="str">
        <f>IF(入力用!F79="","",入力用!F79)</f>
        <v/>
      </c>
      <c r="K79" s="571"/>
      <c r="L79" s="571"/>
      <c r="M79" s="571"/>
      <c r="N79" s="571"/>
      <c r="O79" s="572"/>
      <c r="P79" s="427" t="str">
        <f>IF(入力用!G79="","",入力用!G79)</f>
        <v/>
      </c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9"/>
      <c r="AB79" s="427" t="str">
        <f>IF(入力用!R79="","",入力用!R79)</f>
        <v/>
      </c>
      <c r="AC79" s="429"/>
      <c r="AD79" s="553" t="str">
        <f>IF(入力用!T79="","",入力用!T79)</f>
        <v/>
      </c>
      <c r="AE79" s="555" t="str">
        <f>IF(入力用!U79="","",入力用!U79)</f>
        <v/>
      </c>
      <c r="AF79" s="556"/>
      <c r="AG79" s="557"/>
      <c r="AH79" s="97" t="str">
        <f>IF(入力用!$AV79&lt;0,"▲","")</f>
        <v/>
      </c>
      <c r="AI79" s="99"/>
      <c r="AJ79" s="580" t="str">
        <f>IF(ABS(入力用!$AV79)&lt;100000,"",RIGHTB(INT(ABS(入力用!$AV79)/100000),1))</f>
        <v/>
      </c>
      <c r="AK79" s="582" t="str">
        <f>IF(ABS(入力用!$AV79)&lt;10000,"",RIGHTB(INT(ABS(入力用!$AV79)/10000),1))</f>
        <v/>
      </c>
      <c r="AL79" s="512" t="str">
        <f>IF(ABS(入力用!$AV79)&lt;1000,"",RIGHTB(INT(ABS(入力用!$AV79)/1000),1))</f>
        <v/>
      </c>
      <c r="AM79" s="580" t="str">
        <f>IF(ABS(入力用!$AV79)&lt;100,"",RIGHTB(INT(ABS(入力用!$AV79)/100),1))</f>
        <v/>
      </c>
      <c r="AN79" s="582" t="str">
        <f>IF(ABS(入力用!$AV79)&lt;10,"",RIGHTB(INT(ABS(入力用!$AV79)/10),1))</f>
        <v/>
      </c>
      <c r="AO79" s="585" t="str">
        <f>IF(ABS(入力用!$AV79)&lt;1,"",RIGHTB(入力用!$AV79,1))</f>
        <v/>
      </c>
      <c r="AP79" s="511" t="str">
        <f>IF(入力用!X79="","",IF(入力用!$AM79=3,"",RIGHTB(INT(入力用!$AT79/10),1)))</f>
        <v/>
      </c>
      <c r="AQ79" s="512" t="str">
        <f>IF(入力用!X79="","",RIGHTB(入力用!$AT79,1))</f>
        <v/>
      </c>
      <c r="AR79" s="588" t="s">
        <v>48</v>
      </c>
      <c r="AS79" s="97" t="str">
        <f>IF(入力用!$AV79&lt;0,"▲","")</f>
        <v/>
      </c>
      <c r="AT79" s="98"/>
      <c r="AU79" s="582" t="str">
        <f>IF(ABS(入力用!$BE79)&lt;10000,"",RIGHTB(INT(ABS(入力用!$BE79)/10000),1))</f>
        <v/>
      </c>
      <c r="AV79" s="512" t="str">
        <f>IF(ABS(入力用!$BE79)&lt;1000,"",RIGHTB(INT(ABS(入力用!$BE79)/1000),1))</f>
        <v/>
      </c>
      <c r="AW79" s="580" t="str">
        <f>IF(ABS(入力用!$BE79)&lt;100,"",RIGHTB(INT(ABS(入力用!$BE79)/100),1))</f>
        <v/>
      </c>
      <c r="AX79" s="582" t="str">
        <f>IF(ABS(入力用!$BE79)&lt;10,"",RIGHTB(INT(ABS(入力用!$BE79)/10),1))</f>
        <v/>
      </c>
      <c r="AY79" s="542" t="str">
        <f>IF(ABS(入力用!$BE79)=0,"",RIGHTB(入力用!$BE79,1))</f>
        <v/>
      </c>
      <c r="AZ79" s="410"/>
      <c r="BA79" s="568"/>
      <c r="BB79" s="568"/>
      <c r="BC79" s="569"/>
      <c r="BD79" s="412"/>
      <c r="BE79" s="413"/>
      <c r="BF79" s="413"/>
      <c r="BG79" s="413"/>
      <c r="BH79" s="413"/>
      <c r="BI79" s="414"/>
      <c r="BJ79" s="415"/>
      <c r="BK79" s="416"/>
      <c r="BL79" s="417"/>
      <c r="BM79" s="418"/>
      <c r="BN79" s="493"/>
      <c r="BO79" s="417"/>
      <c r="BP79" s="418"/>
      <c r="BQ79" s="493"/>
      <c r="BR79" s="563"/>
      <c r="BS79" s="566"/>
      <c r="BT79" s="475"/>
      <c r="BU79" s="418"/>
      <c r="BV79" s="493"/>
      <c r="BW79" s="417"/>
      <c r="BX79" s="418"/>
      <c r="BY79" s="493"/>
      <c r="BZ79" s="563"/>
      <c r="CA79" s="474"/>
    </row>
    <row r="80" spans="1:79" ht="13.5" customHeight="1" thickBot="1" x14ac:dyDescent="0.2">
      <c r="A80" s="573"/>
      <c r="B80" s="574"/>
      <c r="C80" s="590"/>
      <c r="D80" s="590"/>
      <c r="E80" s="590"/>
      <c r="F80" s="590"/>
      <c r="G80" s="590"/>
      <c r="H80" s="590"/>
      <c r="I80" s="575"/>
      <c r="J80" s="602" t="str">
        <f>IF(入力用!F80="","",入力用!F80)</f>
        <v/>
      </c>
      <c r="K80" s="603"/>
      <c r="L80" s="603"/>
      <c r="M80" s="603"/>
      <c r="N80" s="603"/>
      <c r="O80" s="604"/>
      <c r="P80" s="574"/>
      <c r="Q80" s="590"/>
      <c r="R80" s="590"/>
      <c r="S80" s="590"/>
      <c r="T80" s="590"/>
      <c r="U80" s="590"/>
      <c r="V80" s="590"/>
      <c r="W80" s="590"/>
      <c r="X80" s="590"/>
      <c r="Y80" s="590"/>
      <c r="Z80" s="590"/>
      <c r="AA80" s="575"/>
      <c r="AB80" s="574"/>
      <c r="AC80" s="575"/>
      <c r="AD80" s="576"/>
      <c r="AE80" s="577"/>
      <c r="AF80" s="578"/>
      <c r="AG80" s="579"/>
      <c r="AH80" s="43" t="str">
        <f>IF(ABS(入力用!$AV79)&lt;10000000,"",RIGHTB(INT(ABS(入力用!$AV79)/10000000),1))</f>
        <v/>
      </c>
      <c r="AI80" s="40" t="str">
        <f>IF(ABS(入力用!$AV79)&lt;1000000,"",RIGHTB(INT(ABS(入力用!$AV79)/1000000),1))</f>
        <v/>
      </c>
      <c r="AJ80" s="581"/>
      <c r="AK80" s="583"/>
      <c r="AL80" s="584"/>
      <c r="AM80" s="581"/>
      <c r="AN80" s="583"/>
      <c r="AO80" s="586"/>
      <c r="AP80" s="587"/>
      <c r="AQ80" s="584"/>
      <c r="AR80" s="589"/>
      <c r="AS80" s="87" t="str">
        <f>IF(ABS(入力用!$BE79)&lt;1000000,"",RIGHTB(INT(ABS(入力用!$BE79)/1000000),1))</f>
        <v/>
      </c>
      <c r="AT80" s="39" t="str">
        <f>IF(ABS(入力用!$BE79)&lt;100000,"",RIGHTB(INT(ABS(入力用!$BE79)/100000),1))</f>
        <v/>
      </c>
      <c r="AU80" s="583"/>
      <c r="AV80" s="584"/>
      <c r="AW80" s="581"/>
      <c r="AX80" s="583"/>
      <c r="AY80" s="591"/>
      <c r="AZ80" s="411"/>
      <c r="BA80" s="388"/>
      <c r="BB80" s="388"/>
      <c r="BC80" s="390"/>
      <c r="BD80" s="378"/>
      <c r="BE80" s="379"/>
      <c r="BF80" s="379"/>
      <c r="BG80" s="379"/>
      <c r="BH80" s="379"/>
      <c r="BI80" s="380"/>
      <c r="BJ80" s="395"/>
      <c r="BK80" s="397"/>
      <c r="BL80" s="399"/>
      <c r="BM80" s="401"/>
      <c r="BN80" s="403"/>
      <c r="BO80" s="399"/>
      <c r="BP80" s="401"/>
      <c r="BQ80" s="403"/>
      <c r="BR80" s="405"/>
      <c r="BS80" s="566"/>
      <c r="BT80" s="409"/>
      <c r="BU80" s="401"/>
      <c r="BV80" s="403"/>
      <c r="BW80" s="399"/>
      <c r="BX80" s="401"/>
      <c r="BY80" s="403"/>
      <c r="BZ80" s="405"/>
      <c r="CA80" s="409"/>
    </row>
    <row r="81" spans="1:79" ht="27" customHeight="1" thickBot="1" x14ac:dyDescent="0.2">
      <c r="A81" s="419" t="s">
        <v>28</v>
      </c>
      <c r="B81" s="419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20"/>
      <c r="AH81" s="43" t="str">
        <f>IF(入力用!$AV81&lt;10000000,"",RIGHTB(INT(入力用!$AV81/10000000),1))</f>
        <v/>
      </c>
      <c r="AI81" s="40" t="str">
        <f>IF(入力用!$AV81&lt;1000000,"",RIGHTB(INT(入力用!$AV81/1000000),1))</f>
        <v/>
      </c>
      <c r="AJ81" s="39" t="str">
        <f>IF(入力用!$AV81&lt;100000,"",RIGHTB(INT(入力用!$AV81/100000),1))</f>
        <v/>
      </c>
      <c r="AK81" s="41" t="str">
        <f>IF(入力用!$AV81&lt;10000,"",RIGHTB(INT(入力用!$AV81/10000),1))</f>
        <v/>
      </c>
      <c r="AL81" s="40" t="str">
        <f>IF(入力用!$AV81&lt;1000,"",RIGHTB(INT(入力用!$AV81/1000),1))</f>
        <v/>
      </c>
      <c r="AM81" s="39" t="str">
        <f>IF(入力用!$AV81&lt;100,"",RIGHTB(INT(入力用!$AV81/100),1))</f>
        <v/>
      </c>
      <c r="AN81" s="41" t="str">
        <f>IF(入力用!$AV81&lt;10,"",RIGHTB(INT(入力用!$AV81/10),1))</f>
        <v/>
      </c>
      <c r="AO81" s="42" t="str">
        <f>IF(入力用!$AV81&lt;1,"",RIGHTB(入力用!$AV81,1))</f>
        <v/>
      </c>
      <c r="AP81" s="486"/>
      <c r="AQ81" s="487"/>
      <c r="AR81" s="488"/>
      <c r="AS81" s="87" t="str">
        <f>IF(入力用!$BE81&lt;1000000,"",RIGHTB(INT(入力用!$BE81/1000000),1))</f>
        <v/>
      </c>
      <c r="AT81" s="39" t="str">
        <f>IF(入力用!$BE81&lt;100000,"",RIGHTB(INT(入力用!$BE81/100000),1))</f>
        <v/>
      </c>
      <c r="AU81" s="41" t="str">
        <f>IF(入力用!$BE81&lt;10000,"",RIGHTB(INT(入力用!$BE81/10000),1))</f>
        <v/>
      </c>
      <c r="AV81" s="40" t="str">
        <f>IF(入力用!$BE81&lt;1000,"",RIGHTB(INT(入力用!$BE81/1000),1))</f>
        <v/>
      </c>
      <c r="AW81" s="39" t="str">
        <f>IF(入力用!$BE81&lt;100,"",RIGHTB(INT(入力用!$BE81/100),1))</f>
        <v/>
      </c>
      <c r="AX81" s="41" t="str">
        <f>IF(入力用!$BE81&lt;10,"",RIGHTB(INT(入力用!$BE81/10),1))</f>
        <v/>
      </c>
      <c r="AY81" s="42" t="str">
        <f>IF(入力用!$BE81&lt;1,"",RIGHTB(INT(入力用!$BE81/1),1))</f>
        <v/>
      </c>
      <c r="AZ81" s="69"/>
      <c r="BA81" s="70"/>
      <c r="BB81" s="70"/>
      <c r="BC81" s="71"/>
      <c r="BD81" s="378"/>
      <c r="BE81" s="379"/>
      <c r="BF81" s="379"/>
      <c r="BG81" s="379"/>
      <c r="BH81" s="379"/>
      <c r="BI81" s="380"/>
      <c r="BJ81" s="44"/>
      <c r="BK81" s="32"/>
      <c r="BL81" s="33"/>
      <c r="BM81" s="34"/>
      <c r="BN81" s="35"/>
      <c r="BO81" s="33"/>
      <c r="BP81" s="34"/>
      <c r="BQ81" s="35"/>
      <c r="BR81" s="36"/>
      <c r="BS81" s="38"/>
      <c r="BT81" s="37"/>
      <c r="BU81" s="34"/>
      <c r="BV81" s="35"/>
      <c r="BW81" s="33"/>
      <c r="BX81" s="34"/>
      <c r="BY81" s="35"/>
      <c r="BZ81" s="36"/>
      <c r="CA81" s="45"/>
    </row>
    <row r="82" spans="1:79" ht="27" customHeight="1" thickBot="1" x14ac:dyDescent="0.2">
      <c r="A82" s="76" t="s">
        <v>67</v>
      </c>
      <c r="B82" s="374" t="s">
        <v>69</v>
      </c>
      <c r="C82" s="375"/>
      <c r="D82" s="375"/>
      <c r="E82" s="376"/>
      <c r="F82" s="85" t="str">
        <f>IF(入力用!$P82&lt;10000000,"",RIGHTB(INT(入力用!$P82/10000000),1))</f>
        <v/>
      </c>
      <c r="G82" s="79" t="str">
        <f>IF(入力用!$P82&lt;1000000,"",RIGHTB(INT(入力用!$P82/1000000),1))</f>
        <v/>
      </c>
      <c r="H82" s="77" t="str">
        <f>IF(入力用!$P82&lt;100000,"",RIGHTB(INT(入力用!$P82/100000),1))</f>
        <v/>
      </c>
      <c r="I82" s="78" t="str">
        <f>IF(入力用!$P82&lt;10000,"",RIGHTB(INT(入力用!$P82/10000),1))</f>
        <v/>
      </c>
      <c r="J82" s="79" t="str">
        <f>IF(入力用!$P82&lt;1000,"",RIGHTB(INT(入力用!$P82/1000),1))</f>
        <v/>
      </c>
      <c r="K82" s="77" t="str">
        <f>IF(入力用!$P82&lt;100,"",RIGHTB(INT(入力用!$P82/100),1))</f>
        <v/>
      </c>
      <c r="L82" s="78" t="str">
        <f>IF(入力用!$P82&lt;10,"",RIGHTB(INT(入力用!$P82/10),1))</f>
        <v/>
      </c>
      <c r="M82" s="80" t="str">
        <f>IF(入力用!$P82&lt;1,"",RIGHTB(入力用!$P82,1))</f>
        <v/>
      </c>
      <c r="N82" s="605" t="s">
        <v>70</v>
      </c>
      <c r="O82" s="605"/>
      <c r="P82" s="605"/>
      <c r="Q82" s="605"/>
      <c r="R82" s="595"/>
      <c r="S82" s="86" t="str">
        <f>IF(入力用!$W82&lt;1000000,"",RIGHTB(INT(入力用!$W82/1000000),1))</f>
        <v/>
      </c>
      <c r="T82" s="77" t="str">
        <f>IF(入力用!$W82&lt;100000,"",RIGHTB(INT(入力用!$W82/100000),1))</f>
        <v/>
      </c>
      <c r="U82" s="78" t="str">
        <f>IF(入力用!$W82&lt;10000,"",RIGHTB(INT(入力用!$W82/10000),1))</f>
        <v/>
      </c>
      <c r="V82" s="79" t="str">
        <f>IF(入力用!$W82&lt;1000,"",RIGHTB(INT(入力用!$W82/1000),1))</f>
        <v/>
      </c>
      <c r="W82" s="77" t="str">
        <f>IF(入力用!$W82&lt;100,"",RIGHTB(INT(入力用!$W82/100),1))</f>
        <v/>
      </c>
      <c r="X82" s="78" t="str">
        <f>IF(入力用!$W82&lt;10,"",RIGHTB(INT(入力用!$W82/10),1))</f>
        <v/>
      </c>
      <c r="Y82" s="80" t="str">
        <f>IF(入力用!$W82&lt;1,"",RIGHTB(INT(入力用!$W82/1),1))</f>
        <v/>
      </c>
      <c r="Z82" s="82"/>
      <c r="AA82" s="592" t="s">
        <v>71</v>
      </c>
      <c r="AB82" s="593"/>
      <c r="AC82" s="594"/>
      <c r="AD82" s="595" t="s">
        <v>69</v>
      </c>
      <c r="AE82" s="593"/>
      <c r="AF82" s="594"/>
      <c r="AG82" s="85" t="str">
        <f>IF(入力用!$BA82&lt;10000000,"",RIGHTB(INT(入力用!$BA82/10000000),1))</f>
        <v/>
      </c>
      <c r="AH82" s="79" t="str">
        <f>IF(入力用!$BA82&lt;1000000,"",RIGHTB(INT(入力用!$BA82/1000000),1))</f>
        <v/>
      </c>
      <c r="AI82" s="77" t="str">
        <f>IF(入力用!$BA82&lt;100000,"",RIGHTB(INT(入力用!$BA82/100000),1))</f>
        <v/>
      </c>
      <c r="AJ82" s="78" t="str">
        <f>IF(入力用!$BA82&lt;10000,"",RIGHTB(INT(入力用!$BA82/10000),1))</f>
        <v/>
      </c>
      <c r="AK82" s="79" t="str">
        <f>IF(入力用!$BA82&lt;1000,"",RIGHTB(INT(入力用!$BA82/1000),1))</f>
        <v/>
      </c>
      <c r="AL82" s="77" t="str">
        <f>IF(入力用!$BA82&lt;100,"",RIGHTB(INT(入力用!$BA82/100),1))</f>
        <v/>
      </c>
      <c r="AM82" s="78" t="str">
        <f>IF(入力用!$BA82&lt;10,"",RIGHTB(INT(入力用!$BA82/10),1))</f>
        <v/>
      </c>
      <c r="AN82" s="80" t="str">
        <f>IF(入力用!$BA82=0,"",RIGHTB(INT(入力用!$BA82/1),1))</f>
        <v/>
      </c>
      <c r="AO82" s="596" t="s">
        <v>70</v>
      </c>
      <c r="AP82" s="597"/>
      <c r="AQ82" s="597"/>
      <c r="AR82" s="597"/>
      <c r="AS82" s="597"/>
      <c r="AT82" s="597"/>
      <c r="AU82" s="597"/>
      <c r="AV82" s="598"/>
      <c r="AW82" s="86" t="str">
        <f>IF(入力用!$BI82&lt;1000000,"",RIGHTB(INT(入力用!$BI82/1000000),1))</f>
        <v/>
      </c>
      <c r="AX82" s="77" t="str">
        <f>IF(入力用!$BI82&lt;100000,"",RIGHTB(INT(入力用!$BI82/100000),1))</f>
        <v/>
      </c>
      <c r="AY82" s="78" t="str">
        <f>IF(入力用!$BI82&lt;10000,"",RIGHTB(INT(入力用!$BI82/10000),1))</f>
        <v/>
      </c>
      <c r="AZ82" s="79" t="str">
        <f>IF(入力用!$BI82&lt;1000,"",RIGHTB(INT(入力用!$BI82/1000),1))</f>
        <v/>
      </c>
      <c r="BA82" s="77" t="str">
        <f>IF(入力用!$BI82&lt;100,"",RIGHTB(INT(入力用!$BI82/100),1))</f>
        <v/>
      </c>
      <c r="BB82" s="78" t="str">
        <f>IF(入力用!$BI82&lt;10,"",RIGHTB(INT(入力用!$BI82/10),1))</f>
        <v/>
      </c>
      <c r="BC82" s="80" t="str">
        <f>IF(入力用!$BI82=0,"",RIGHTB(INT(入力用!$BI82/1),1))</f>
        <v/>
      </c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3"/>
      <c r="CA82" s="84"/>
    </row>
    <row r="83" spans="1:79" ht="9.75" customHeight="1" x14ac:dyDescent="0.15"/>
    <row r="84" spans="1:79" ht="30" customHeight="1" x14ac:dyDescent="0.15">
      <c r="AK84" s="24"/>
      <c r="AL84" s="24"/>
      <c r="AM84" s="24"/>
      <c r="AN84" s="24"/>
      <c r="AO84" s="24"/>
      <c r="AP84" s="24"/>
      <c r="AQ84" s="24"/>
      <c r="AR84" s="24"/>
      <c r="AS84" s="489" t="s">
        <v>53</v>
      </c>
      <c r="AT84" s="490"/>
      <c r="AU84" s="490"/>
      <c r="AV84" s="490"/>
      <c r="AW84" s="490"/>
      <c r="AX84" s="490"/>
      <c r="AY84" s="490"/>
      <c r="AZ84" s="490"/>
      <c r="BA84" s="27"/>
      <c r="BB84" s="28"/>
      <c r="BC84" s="27"/>
      <c r="BD84" s="29"/>
      <c r="BE84" s="28"/>
      <c r="BF84" s="27"/>
      <c r="BG84" s="29"/>
      <c r="BH84" s="30"/>
      <c r="BL84" s="48"/>
      <c r="BM84" s="377" t="s">
        <v>22</v>
      </c>
      <c r="BN84" s="377"/>
      <c r="BO84" s="463"/>
      <c r="BP84" s="463"/>
      <c r="BQ84" s="463"/>
      <c r="BR84" s="463"/>
      <c r="BS84" s="47" t="s">
        <v>23</v>
      </c>
      <c r="BT84" s="463"/>
      <c r="BU84" s="463"/>
      <c r="BV84" s="463"/>
      <c r="BW84" s="463"/>
      <c r="BX84" s="377" t="s">
        <v>27</v>
      </c>
      <c r="BY84" s="377"/>
      <c r="BZ84" s="453"/>
      <c r="CA84" s="453"/>
    </row>
    <row r="87" spans="1:79" ht="13.5" customHeight="1" x14ac:dyDescent="0.15">
      <c r="AA87" s="372" t="s">
        <v>38</v>
      </c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BK87" s="484" t="s">
        <v>49</v>
      </c>
      <c r="BL87" s="484"/>
      <c r="BM87" s="484"/>
      <c r="BN87" s="484"/>
      <c r="BO87" s="484"/>
      <c r="BP87" s="484"/>
      <c r="BQ87" s="485" t="str">
        <f>IF(登録番号="","",登録番号)</f>
        <v/>
      </c>
      <c r="BR87" s="485"/>
      <c r="BS87" s="485"/>
      <c r="BT87" s="485"/>
      <c r="BU87" s="485"/>
      <c r="BV87" s="485"/>
      <c r="BW87" s="485"/>
      <c r="BX87" s="485"/>
      <c r="BY87" s="485"/>
      <c r="BZ87" s="485"/>
      <c r="CA87" s="23"/>
    </row>
    <row r="88" spans="1:79" ht="14.25" customHeight="1" thickBot="1" x14ac:dyDescent="0.2">
      <c r="A88" s="449" t="s">
        <v>0</v>
      </c>
      <c r="B88" s="449"/>
      <c r="C88" s="7"/>
      <c r="D88" s="599" t="s">
        <v>30</v>
      </c>
      <c r="E88" s="599"/>
      <c r="F88" s="599"/>
      <c r="G88" s="599"/>
      <c r="H88" s="599"/>
      <c r="I88" s="599"/>
      <c r="J88" s="599"/>
      <c r="K88" s="599"/>
      <c r="L88" s="599"/>
      <c r="M88" s="599"/>
      <c r="N88" s="55"/>
      <c r="O88" s="55"/>
      <c r="P88" s="447" t="s">
        <v>1</v>
      </c>
      <c r="AA88" s="373"/>
      <c r="AB88" s="373"/>
      <c r="AC88" s="373"/>
      <c r="AD88" s="373"/>
      <c r="AE88" s="373"/>
      <c r="AF88" s="373"/>
      <c r="AG88" s="373"/>
      <c r="AH88" s="373"/>
      <c r="AI88" s="373"/>
      <c r="AJ88" s="373"/>
      <c r="AK88" s="373"/>
      <c r="AL88" s="373"/>
      <c r="AM88" s="373"/>
      <c r="AN88" s="373"/>
      <c r="AO88" s="373"/>
      <c r="AP88" s="373"/>
      <c r="BC88" s="491" t="str">
        <f>IF(郵便番号="","",郵便番号)</f>
        <v/>
      </c>
      <c r="BD88" s="491"/>
      <c r="BE88" s="491"/>
      <c r="BF88" s="491"/>
      <c r="BG88" s="491"/>
      <c r="BH88" s="491"/>
      <c r="BI88" s="491"/>
      <c r="BJ88" s="491"/>
    </row>
    <row r="89" spans="1:79" ht="14.25" customHeight="1" thickTop="1" x14ac:dyDescent="0.15">
      <c r="A89" s="450"/>
      <c r="B89" s="450"/>
      <c r="C89" s="8"/>
      <c r="D89" s="600"/>
      <c r="E89" s="600"/>
      <c r="F89" s="600"/>
      <c r="G89" s="600"/>
      <c r="H89" s="600"/>
      <c r="I89" s="600"/>
      <c r="J89" s="600"/>
      <c r="K89" s="600"/>
      <c r="L89" s="600"/>
      <c r="M89" s="600"/>
      <c r="N89" s="56"/>
      <c r="O89" s="56"/>
      <c r="P89" s="448"/>
      <c r="AX89" s="445" t="s">
        <v>31</v>
      </c>
      <c r="AY89" s="445"/>
      <c r="AZ89" s="445"/>
      <c r="BA89" s="445"/>
      <c r="BB89" s="445"/>
      <c r="BC89" s="502" t="str">
        <f>IF(住所="","",住所)</f>
        <v/>
      </c>
      <c r="BD89" s="502"/>
      <c r="BE89" s="502"/>
      <c r="BF89" s="502"/>
      <c r="BG89" s="502"/>
      <c r="BH89" s="502"/>
      <c r="BI89" s="502"/>
      <c r="BJ89" s="502"/>
      <c r="BK89" s="502"/>
      <c r="BL89" s="502"/>
      <c r="BM89" s="502"/>
      <c r="BN89" s="502"/>
      <c r="BO89" s="502"/>
      <c r="BP89" s="502"/>
      <c r="BQ89" s="502"/>
      <c r="BR89" s="502"/>
      <c r="BS89" s="502"/>
      <c r="BT89" s="502"/>
      <c r="BU89" s="502"/>
      <c r="BV89" s="502"/>
      <c r="BW89" s="502"/>
      <c r="BX89" s="502"/>
      <c r="BY89" s="502"/>
      <c r="BZ89" s="502"/>
    </row>
    <row r="90" spans="1:79" ht="12.75" customHeight="1" x14ac:dyDescent="0.15">
      <c r="AE90" s="444" t="str">
        <f>IF(請求月度="","",請求月度)</f>
        <v/>
      </c>
      <c r="AF90" s="444"/>
      <c r="AG90" s="444"/>
      <c r="AH90" s="421" t="s">
        <v>16</v>
      </c>
      <c r="AI90" s="421"/>
      <c r="AJ90" s="421"/>
      <c r="AK90" s="421"/>
      <c r="AL90" s="421"/>
      <c r="AM90" s="421"/>
      <c r="AX90" s="445" t="s">
        <v>32</v>
      </c>
      <c r="AY90" s="445"/>
      <c r="AZ90" s="445"/>
      <c r="BA90" s="445"/>
      <c r="BB90" s="445"/>
      <c r="BC90" s="492" t="str">
        <f>IF(氏名="","",氏名)</f>
        <v/>
      </c>
      <c r="BD90" s="492"/>
      <c r="BE90" s="492"/>
      <c r="BF90" s="492"/>
      <c r="BG90" s="492"/>
      <c r="BH90" s="492"/>
      <c r="BI90" s="492"/>
      <c r="BJ90" s="492"/>
      <c r="BK90" s="492"/>
      <c r="BL90" s="492"/>
      <c r="BM90" s="492"/>
      <c r="BN90" s="492"/>
      <c r="BO90" s="492"/>
      <c r="BP90" s="492"/>
      <c r="BQ90" s="492"/>
      <c r="BR90" s="492"/>
      <c r="BS90" s="492"/>
      <c r="BT90" s="492"/>
      <c r="BU90" s="492"/>
      <c r="BV90" s="492"/>
      <c r="BW90" s="492"/>
      <c r="BX90" s="492"/>
      <c r="BY90" s="492"/>
      <c r="BZ90" s="492"/>
      <c r="CA90" s="24" t="s">
        <v>26</v>
      </c>
    </row>
    <row r="91" spans="1:79" ht="9.75" customHeight="1" thickBot="1" x14ac:dyDescent="0.2">
      <c r="AA91" s="4"/>
      <c r="AB91" s="4"/>
      <c r="AC91" s="4"/>
      <c r="AD91" s="4"/>
      <c r="AE91" s="300"/>
      <c r="AF91" s="300"/>
      <c r="AG91" s="300"/>
      <c r="AH91" s="451"/>
      <c r="AI91" s="451"/>
      <c r="AJ91" s="451"/>
      <c r="AK91" s="451"/>
      <c r="AL91" s="451"/>
      <c r="AM91" s="451"/>
      <c r="AN91" s="4"/>
      <c r="AX91" s="445" t="s">
        <v>33</v>
      </c>
      <c r="AY91" s="445"/>
      <c r="AZ91" s="445"/>
      <c r="BA91" s="445"/>
      <c r="BB91" s="445"/>
      <c r="BC91" s="446" t="str">
        <f>IF(電話番号="","",電話番号)</f>
        <v/>
      </c>
      <c r="BD91" s="446"/>
      <c r="BE91" s="446"/>
      <c r="BF91" s="446"/>
      <c r="BG91" s="446"/>
      <c r="BH91" s="446"/>
      <c r="BI91" s="446"/>
      <c r="BJ91" s="446"/>
      <c r="BK91" s="446"/>
      <c r="BL91" s="446"/>
      <c r="BM91" s="446"/>
      <c r="BN91" s="446"/>
      <c r="BO91" s="446"/>
      <c r="BP91" s="446"/>
      <c r="BQ91" s="446"/>
      <c r="BR91" s="446"/>
      <c r="BS91" s="446"/>
      <c r="BT91" s="446"/>
      <c r="BU91" s="446"/>
      <c r="BV91" s="446"/>
      <c r="BW91" s="446"/>
      <c r="BX91" s="446"/>
      <c r="BY91" s="446"/>
      <c r="BZ91" s="446"/>
      <c r="CA91" s="24"/>
    </row>
    <row r="92" spans="1:79" ht="9.75" customHeight="1" x14ac:dyDescent="0.15">
      <c r="A92" s="371" t="s">
        <v>29</v>
      </c>
      <c r="B92" s="438" t="str">
        <f>IF(入力用!B92&lt;&gt;"",入力用!B92 &amp; "/"&amp; 入力用!D92,"")</f>
        <v/>
      </c>
      <c r="C92" s="439"/>
      <c r="D92" s="440"/>
      <c r="E92" s="491" t="s">
        <v>2</v>
      </c>
      <c r="F92" s="491"/>
      <c r="G92" s="491"/>
      <c r="H92" s="491"/>
      <c r="I92" s="601"/>
      <c r="J92" s="458" t="s">
        <v>3</v>
      </c>
      <c r="K92" s="459"/>
      <c r="L92" s="459"/>
      <c r="M92" s="459"/>
      <c r="N92" s="459"/>
      <c r="O92" s="459"/>
      <c r="P92" s="460"/>
      <c r="Q92" s="464"/>
      <c r="R92" s="464"/>
      <c r="S92" s="466"/>
      <c r="T92" s="452"/>
      <c r="U92" s="468"/>
      <c r="V92" s="454"/>
      <c r="W92" s="452"/>
      <c r="X92" s="456" t="s">
        <v>4</v>
      </c>
      <c r="Y92" s="3"/>
      <c r="Z92" s="3"/>
      <c r="AA92" s="3"/>
      <c r="AX92" s="445" t="s">
        <v>39</v>
      </c>
      <c r="AY92" s="445"/>
      <c r="AZ92" s="445"/>
      <c r="BA92" s="445"/>
      <c r="BB92" s="445"/>
      <c r="BC92" s="446" t="str">
        <f>IF(ＦＡＸ番号="","",ＦＡＸ番号)</f>
        <v/>
      </c>
      <c r="BD92" s="446"/>
      <c r="BE92" s="446"/>
      <c r="BF92" s="446"/>
      <c r="BG92" s="446"/>
      <c r="BH92" s="446"/>
      <c r="BI92" s="446"/>
      <c r="BJ92" s="446"/>
      <c r="BK92" s="446"/>
      <c r="BL92" s="446"/>
      <c r="BM92" s="446"/>
      <c r="BN92" s="446"/>
      <c r="BO92" s="446"/>
      <c r="BP92" s="446"/>
      <c r="BQ92" s="446"/>
      <c r="BR92" s="446"/>
      <c r="BS92" s="446"/>
      <c r="BT92" s="446"/>
      <c r="BU92" s="446"/>
      <c r="BV92" s="446"/>
      <c r="BW92" s="446"/>
      <c r="BX92" s="446"/>
      <c r="BY92" s="446"/>
      <c r="BZ92" s="446"/>
    </row>
    <row r="93" spans="1:79" ht="11.25" customHeight="1" thickBot="1" x14ac:dyDescent="0.2">
      <c r="A93" s="371"/>
      <c r="B93" s="441"/>
      <c r="C93" s="442"/>
      <c r="D93" s="443"/>
      <c r="E93" s="491"/>
      <c r="F93" s="491"/>
      <c r="G93" s="491"/>
      <c r="H93" s="491"/>
      <c r="I93" s="601"/>
      <c r="J93" s="461"/>
      <c r="K93" s="462"/>
      <c r="L93" s="462"/>
      <c r="M93" s="462"/>
      <c r="N93" s="462"/>
      <c r="O93" s="462"/>
      <c r="P93" s="463"/>
      <c r="Q93" s="465"/>
      <c r="R93" s="465"/>
      <c r="S93" s="467"/>
      <c r="T93" s="453"/>
      <c r="U93" s="469"/>
      <c r="V93" s="455"/>
      <c r="W93" s="453"/>
      <c r="X93" s="457"/>
      <c r="Y93" s="3"/>
      <c r="Z93" s="3"/>
      <c r="AB93" s="421" t="s">
        <v>40</v>
      </c>
      <c r="AC93" s="433" t="str">
        <f>IF(請求年="","",請求年)</f>
        <v/>
      </c>
      <c r="AD93" s="433"/>
      <c r="AE93" s="470" t="s">
        <v>12</v>
      </c>
      <c r="AF93" s="433" t="str">
        <f>IF(請求月="","",請求月)</f>
        <v/>
      </c>
      <c r="AG93" s="421" t="s">
        <v>15</v>
      </c>
      <c r="AH93" s="421"/>
      <c r="AI93" s="433" t="str">
        <f>IF(請求日="","",請求日)</f>
        <v/>
      </c>
      <c r="AJ93" s="433"/>
      <c r="AK93" s="433"/>
      <c r="AL93" s="421" t="s">
        <v>17</v>
      </c>
      <c r="AM93" s="421"/>
      <c r="AZ93" s="2" t="s">
        <v>5</v>
      </c>
      <c r="BA93" s="2"/>
      <c r="BB93" s="2"/>
      <c r="BC93" s="2"/>
      <c r="BD93" s="2"/>
      <c r="BE93" s="2"/>
      <c r="BF93" s="2"/>
      <c r="BG93" s="2"/>
      <c r="BH93" s="2"/>
      <c r="BI93" s="2"/>
    </row>
    <row r="94" spans="1:79" ht="6.75" customHeight="1" x14ac:dyDescent="0.15">
      <c r="J94" s="526" t="s">
        <v>7</v>
      </c>
      <c r="K94" s="527"/>
      <c r="L94" s="527"/>
      <c r="M94" s="527"/>
      <c r="N94" s="527"/>
      <c r="O94" s="527"/>
      <c r="P94" s="528"/>
      <c r="Q94" s="477" t="str">
        <f>IF(入力用!$H94&lt;10000000,"",RIGHTB(INT(入力用!$H94/10000000),1))</f>
        <v/>
      </c>
      <c r="R94" s="471" t="str">
        <f>IF(入力用!$H94&lt;1000000,"",RIGHTB(INT(入力用!$H94/1000000),1))</f>
        <v/>
      </c>
      <c r="S94" s="474" t="str">
        <f>IF(入力用!$H94&lt;100000,"",RIGHTB(INT(入力用!$H94/100000),1))</f>
        <v/>
      </c>
      <c r="T94" s="477" t="str">
        <f>IF(入力用!$H94&lt;10000,"",RIGHTB(INT(入力用!$H94/10000),1))</f>
        <v/>
      </c>
      <c r="U94" s="394" t="str">
        <f>IF(入力用!$H94&lt;1000,"",RIGHTB(INT(入力用!$H94/1000),1))</f>
        <v/>
      </c>
      <c r="V94" s="481" t="str">
        <f>IF(入力用!$H94&lt;100,"",RIGHTB(INT(入力用!$H94/100),1))</f>
        <v/>
      </c>
      <c r="W94" s="477" t="str">
        <f>IF(入力用!$H94&lt;10,"",RIGHTB(INT(入力用!$H94/10),1))</f>
        <v/>
      </c>
      <c r="X94" s="394" t="str">
        <f>IF(入力用!$H94&lt;1,"",RIGHTB(入力用!$H94,1))</f>
        <v/>
      </c>
      <c r="Y94" s="46"/>
      <c r="Z94" s="46"/>
      <c r="AA94" s="81"/>
      <c r="AB94" s="421"/>
      <c r="AC94" s="433"/>
      <c r="AD94" s="433"/>
      <c r="AE94" s="470"/>
      <c r="AF94" s="433"/>
      <c r="AG94" s="421"/>
      <c r="AH94" s="421"/>
      <c r="AI94" s="433"/>
      <c r="AJ94" s="433"/>
      <c r="AK94" s="433"/>
      <c r="AL94" s="421"/>
      <c r="AM94" s="421"/>
      <c r="AZ94" s="396"/>
      <c r="BA94" s="402"/>
      <c r="BB94" s="402"/>
      <c r="BC94" s="402"/>
      <c r="BD94" s="402"/>
      <c r="BE94" s="402"/>
      <c r="BF94" s="402"/>
      <c r="BG94" s="496"/>
      <c r="BH94" s="505" t="s">
        <v>21</v>
      </c>
      <c r="BI94" s="505"/>
      <c r="BJ94" s="505"/>
      <c r="BK94" s="506" t="str">
        <f>IF(振込先="","",振込先)</f>
        <v/>
      </c>
      <c r="BL94" s="506"/>
      <c r="BM94" s="506"/>
      <c r="BN94" s="506"/>
      <c r="BO94" s="506"/>
      <c r="BP94" s="506"/>
      <c r="BQ94" s="506"/>
      <c r="BR94" s="506"/>
      <c r="BS94" s="506"/>
      <c r="BT94" s="506"/>
      <c r="BU94" s="506"/>
      <c r="BV94" s="506"/>
      <c r="BW94" s="506"/>
      <c r="BX94" s="506"/>
      <c r="BY94" s="506"/>
      <c r="BZ94" s="506"/>
    </row>
    <row r="95" spans="1:79" ht="4.5" customHeight="1" x14ac:dyDescent="0.15">
      <c r="A95" s="491" t="s">
        <v>6</v>
      </c>
      <c r="B95" s="491"/>
      <c r="C95" s="491"/>
      <c r="D95" s="491"/>
      <c r="E95" s="491"/>
      <c r="F95" s="491"/>
      <c r="G95" s="491"/>
      <c r="H95" s="491"/>
      <c r="I95" s="601"/>
      <c r="J95" s="529"/>
      <c r="K95" s="530"/>
      <c r="L95" s="530"/>
      <c r="M95" s="530"/>
      <c r="N95" s="530"/>
      <c r="O95" s="530"/>
      <c r="P95" s="531"/>
      <c r="Q95" s="478"/>
      <c r="R95" s="472"/>
      <c r="S95" s="475"/>
      <c r="T95" s="478"/>
      <c r="U95" s="415"/>
      <c r="V95" s="482"/>
      <c r="W95" s="478"/>
      <c r="X95" s="415"/>
      <c r="Y95" s="46"/>
      <c r="Z95" s="46"/>
      <c r="AA95" s="46"/>
      <c r="AZ95" s="416"/>
      <c r="BA95" s="493"/>
      <c r="BB95" s="493"/>
      <c r="BC95" s="493"/>
      <c r="BD95" s="493"/>
      <c r="BE95" s="493"/>
      <c r="BF95" s="493"/>
      <c r="BG95" s="497"/>
      <c r="BH95" s="505"/>
      <c r="BI95" s="505"/>
      <c r="BJ95" s="505"/>
      <c r="BK95" s="506"/>
      <c r="BL95" s="506"/>
      <c r="BM95" s="506"/>
      <c r="BN95" s="506"/>
      <c r="BO95" s="506"/>
      <c r="BP95" s="506"/>
      <c r="BQ95" s="506"/>
      <c r="BR95" s="506"/>
      <c r="BS95" s="506"/>
      <c r="BT95" s="506"/>
      <c r="BU95" s="506"/>
      <c r="BV95" s="506"/>
      <c r="BW95" s="506"/>
      <c r="BX95" s="506"/>
      <c r="BY95" s="506"/>
      <c r="BZ95" s="506"/>
    </row>
    <row r="96" spans="1:79" ht="9.75" customHeight="1" thickBot="1" x14ac:dyDescent="0.2">
      <c r="A96" s="491"/>
      <c r="B96" s="491"/>
      <c r="C96" s="491"/>
      <c r="D96" s="491"/>
      <c r="E96" s="491"/>
      <c r="F96" s="491"/>
      <c r="G96" s="491"/>
      <c r="H96" s="491"/>
      <c r="I96" s="601"/>
      <c r="J96" s="532"/>
      <c r="K96" s="533"/>
      <c r="L96" s="533"/>
      <c r="M96" s="533"/>
      <c r="N96" s="533"/>
      <c r="O96" s="533"/>
      <c r="P96" s="534"/>
      <c r="Q96" s="479"/>
      <c r="R96" s="473"/>
      <c r="S96" s="476"/>
      <c r="T96" s="479"/>
      <c r="U96" s="480"/>
      <c r="V96" s="483"/>
      <c r="W96" s="479"/>
      <c r="X96" s="480"/>
      <c r="Y96" s="46"/>
      <c r="Z96" s="46"/>
      <c r="AA96" s="46"/>
      <c r="AZ96" s="494"/>
      <c r="BA96" s="495"/>
      <c r="BB96" s="495"/>
      <c r="BC96" s="495"/>
      <c r="BD96" s="495"/>
      <c r="BE96" s="495"/>
      <c r="BF96" s="495"/>
      <c r="BG96" s="498"/>
      <c r="BH96" s="54"/>
      <c r="BI96" s="54"/>
      <c r="BJ96" s="54"/>
      <c r="BK96" s="499" t="str">
        <f>IF(口座番号="","",口座番号)</f>
        <v/>
      </c>
      <c r="BL96" s="499"/>
      <c r="BM96" s="499"/>
      <c r="BN96" s="499"/>
      <c r="BO96" s="499"/>
      <c r="BP96" s="499"/>
      <c r="BQ96" s="499"/>
      <c r="BR96" s="499"/>
      <c r="BS96" s="499"/>
      <c r="BT96" s="499"/>
      <c r="BU96" s="499"/>
      <c r="BV96" s="499"/>
      <c r="BW96" s="499"/>
      <c r="BX96" s="499"/>
      <c r="BY96" s="499"/>
      <c r="BZ96" s="499"/>
    </row>
    <row r="97" spans="1:79" ht="7.5" customHeight="1" thickBot="1" x14ac:dyDescent="0.2">
      <c r="BH97" s="4"/>
      <c r="BI97" s="4"/>
    </row>
    <row r="98" spans="1:79" x14ac:dyDescent="0.15">
      <c r="A98" s="436" t="s">
        <v>8</v>
      </c>
      <c r="B98" s="422" t="s">
        <v>35</v>
      </c>
      <c r="C98" s="381"/>
      <c r="D98" s="381"/>
      <c r="E98" s="381"/>
      <c r="F98" s="381"/>
      <c r="G98" s="381"/>
      <c r="H98" s="381"/>
      <c r="I98" s="423"/>
      <c r="J98" s="422" t="s">
        <v>36</v>
      </c>
      <c r="K98" s="381"/>
      <c r="L98" s="381"/>
      <c r="M98" s="381"/>
      <c r="N98" s="381"/>
      <c r="O98" s="423"/>
      <c r="P98" s="422" t="s">
        <v>9</v>
      </c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423"/>
      <c r="AB98" s="422" t="s">
        <v>10</v>
      </c>
      <c r="AC98" s="423"/>
      <c r="AD98" s="385" t="s">
        <v>11</v>
      </c>
      <c r="AE98" s="422" t="s">
        <v>13</v>
      </c>
      <c r="AF98" s="381"/>
      <c r="AG98" s="381"/>
      <c r="AH98" s="561" t="s">
        <v>14</v>
      </c>
      <c r="AI98" s="381"/>
      <c r="AJ98" s="381"/>
      <c r="AK98" s="381"/>
      <c r="AL98" s="381"/>
      <c r="AM98" s="381"/>
      <c r="AN98" s="381"/>
      <c r="AO98" s="382"/>
      <c r="AP98" s="520" t="s">
        <v>47</v>
      </c>
      <c r="AQ98" s="521"/>
      <c r="AR98" s="522"/>
      <c r="AS98" s="381" t="s">
        <v>46</v>
      </c>
      <c r="AT98" s="381"/>
      <c r="AU98" s="381"/>
      <c r="AV98" s="381"/>
      <c r="AW98" s="381"/>
      <c r="AX98" s="381"/>
      <c r="AY98" s="382"/>
      <c r="AZ98" s="507" t="s">
        <v>18</v>
      </c>
      <c r="BA98" s="507"/>
      <c r="BB98" s="507"/>
      <c r="BC98" s="508"/>
      <c r="BD98" s="550" t="s">
        <v>20</v>
      </c>
      <c r="BE98" s="551"/>
      <c r="BF98" s="551"/>
      <c r="BG98" s="551"/>
      <c r="BH98" s="551"/>
      <c r="BI98" s="552"/>
      <c r="BJ98" s="509" t="s">
        <v>54</v>
      </c>
      <c r="BK98" s="516" t="s">
        <v>24</v>
      </c>
      <c r="BL98" s="517"/>
      <c r="BM98" s="517"/>
      <c r="BN98" s="517"/>
      <c r="BO98" s="517"/>
      <c r="BP98" s="517"/>
      <c r="BQ98" s="517"/>
      <c r="BR98" s="517"/>
      <c r="BS98" s="517"/>
      <c r="BT98" s="517"/>
      <c r="BU98" s="517"/>
      <c r="BV98" s="517"/>
      <c r="BW98" s="517"/>
      <c r="BX98" s="517"/>
      <c r="BY98" s="517"/>
      <c r="BZ98" s="518"/>
      <c r="CA98" s="5" t="s">
        <v>25</v>
      </c>
    </row>
    <row r="99" spans="1:79" ht="14.25" thickBot="1" x14ac:dyDescent="0.2">
      <c r="A99" s="437"/>
      <c r="B99" s="424"/>
      <c r="C99" s="425"/>
      <c r="D99" s="425"/>
      <c r="E99" s="425"/>
      <c r="F99" s="425"/>
      <c r="G99" s="425"/>
      <c r="H99" s="425"/>
      <c r="I99" s="426"/>
      <c r="J99" s="424" t="s">
        <v>37</v>
      </c>
      <c r="K99" s="425"/>
      <c r="L99" s="425"/>
      <c r="M99" s="425"/>
      <c r="N99" s="425"/>
      <c r="O99" s="426"/>
      <c r="P99" s="424"/>
      <c r="Q99" s="425"/>
      <c r="R99" s="425"/>
      <c r="S99" s="425"/>
      <c r="T99" s="425"/>
      <c r="U99" s="425"/>
      <c r="V99" s="425"/>
      <c r="W99" s="425"/>
      <c r="X99" s="425"/>
      <c r="Y99" s="425"/>
      <c r="Z99" s="425"/>
      <c r="AA99" s="426"/>
      <c r="AB99" s="424"/>
      <c r="AC99" s="426"/>
      <c r="AD99" s="386"/>
      <c r="AE99" s="424"/>
      <c r="AF99" s="425"/>
      <c r="AG99" s="425"/>
      <c r="AH99" s="562"/>
      <c r="AI99" s="383"/>
      <c r="AJ99" s="383"/>
      <c r="AK99" s="383"/>
      <c r="AL99" s="383"/>
      <c r="AM99" s="383"/>
      <c r="AN99" s="383"/>
      <c r="AO99" s="384"/>
      <c r="AP99" s="523"/>
      <c r="AQ99" s="524"/>
      <c r="AR99" s="525"/>
      <c r="AS99" s="383"/>
      <c r="AT99" s="383"/>
      <c r="AU99" s="383"/>
      <c r="AV99" s="383"/>
      <c r="AW99" s="383"/>
      <c r="AX99" s="383"/>
      <c r="AY99" s="384"/>
      <c r="AZ99" s="503" t="s">
        <v>19</v>
      </c>
      <c r="BA99" s="503"/>
      <c r="BB99" s="503"/>
      <c r="BC99" s="504"/>
      <c r="BD99" s="424"/>
      <c r="BE99" s="425"/>
      <c r="BF99" s="425"/>
      <c r="BG99" s="425"/>
      <c r="BH99" s="425"/>
      <c r="BI99" s="426"/>
      <c r="BJ99" s="510"/>
      <c r="BK99" s="515" t="s">
        <v>45</v>
      </c>
      <c r="BL99" s="445"/>
      <c r="BM99" s="445"/>
      <c r="BN99" s="445"/>
      <c r="BO99" s="445"/>
      <c r="BP99" s="445"/>
      <c r="BQ99" s="445"/>
      <c r="BR99" s="445"/>
      <c r="BS99" s="31"/>
      <c r="BT99" s="383" t="s">
        <v>46</v>
      </c>
      <c r="BU99" s="383"/>
      <c r="BV99" s="383"/>
      <c r="BW99" s="383"/>
      <c r="BX99" s="383"/>
      <c r="BY99" s="383"/>
      <c r="BZ99" s="519"/>
      <c r="CA99" s="6" t="s">
        <v>26</v>
      </c>
    </row>
    <row r="100" spans="1:79" ht="13.5" customHeight="1" x14ac:dyDescent="0.15">
      <c r="A100" s="434" t="str">
        <f>IF(入力用!A100="","",入力用!A100)</f>
        <v/>
      </c>
      <c r="B100" s="427" t="str">
        <f>IF(入力用!B100="","",入力用!B100)</f>
        <v/>
      </c>
      <c r="C100" s="428"/>
      <c r="D100" s="428"/>
      <c r="E100" s="428"/>
      <c r="F100" s="428"/>
      <c r="G100" s="428"/>
      <c r="H100" s="428"/>
      <c r="I100" s="429"/>
      <c r="J100" s="570" t="str">
        <f>IF(入力用!F100="","",入力用!F100)</f>
        <v/>
      </c>
      <c r="K100" s="571"/>
      <c r="L100" s="571"/>
      <c r="M100" s="571"/>
      <c r="N100" s="571"/>
      <c r="O100" s="572"/>
      <c r="P100" s="427" t="str">
        <f>IF(入力用!G100="","",入力用!G100)</f>
        <v/>
      </c>
      <c r="Q100" s="428"/>
      <c r="R100" s="428"/>
      <c r="S100" s="428"/>
      <c r="T100" s="428"/>
      <c r="U100" s="428"/>
      <c r="V100" s="428"/>
      <c r="W100" s="428"/>
      <c r="X100" s="428"/>
      <c r="Y100" s="428"/>
      <c r="Z100" s="428"/>
      <c r="AA100" s="429"/>
      <c r="AB100" s="427" t="str">
        <f>IF(入力用!R100="","",入力用!R100)</f>
        <v/>
      </c>
      <c r="AC100" s="429"/>
      <c r="AD100" s="553" t="str">
        <f>IF(入力用!T100="","",入力用!T100)</f>
        <v/>
      </c>
      <c r="AE100" s="555" t="str">
        <f>IF(入力用!U100="","",入力用!U100)</f>
        <v/>
      </c>
      <c r="AF100" s="556"/>
      <c r="AG100" s="557"/>
      <c r="AH100" s="94" t="str">
        <f>IF(入力用!$AV100&lt;0,"▲","")</f>
        <v/>
      </c>
      <c r="AI100" s="89"/>
      <c r="AJ100" s="539" t="str">
        <f>IF(ABS(入力用!$AV100)&lt;100000,"",RIGHTB(INT(ABS(入力用!$AV100)/100000),1))</f>
        <v/>
      </c>
      <c r="AK100" s="535" t="str">
        <f>IF(ABS(入力用!$AV100)&lt;10000,"",RIGHTB(INT(ABS(入力用!$AV100)/10000),1))</f>
        <v/>
      </c>
      <c r="AL100" s="544" t="str">
        <f>IF(ABS(入力用!$AV100)&lt;1000,"",RIGHTB(INT(ABS(入力用!$AV100)/1000),1))</f>
        <v/>
      </c>
      <c r="AM100" s="539" t="str">
        <f>IF(ABS(入力用!$AV100)&lt;100,"",RIGHTB(INT(ABS(入力用!$AV100)/100),1))</f>
        <v/>
      </c>
      <c r="AN100" s="535" t="str">
        <f>IF(ABS(入力用!$AV100)&lt;10,"",RIGHTB(INT(ABS(入力用!$AV100)/10),1))</f>
        <v/>
      </c>
      <c r="AO100" s="537" t="str">
        <f>IF(ABS(入力用!$AV100)&lt;1,"",RIGHTB(入力用!$AV100,1))</f>
        <v/>
      </c>
      <c r="AP100" s="500" t="str">
        <f>IF(入力用!X100="","",IF(入力用!$AM100=3,"",RIGHTB(INT(入力用!$AT100/10),1)))</f>
        <v/>
      </c>
      <c r="AQ100" s="544" t="str">
        <f>IF(入力用!X100="","",RIGHTB(入力用!$AT100,1))</f>
        <v/>
      </c>
      <c r="AR100" s="546" t="s">
        <v>48</v>
      </c>
      <c r="AS100" s="94" t="str">
        <f>IF(入力用!$AV100&lt;0,"▲","")</f>
        <v/>
      </c>
      <c r="AT100" s="92"/>
      <c r="AU100" s="535" t="str">
        <f>IF(ABS(入力用!$BE100)&lt;10000,"",RIGHTB(INT(ABS(入力用!$BE100)/10000),1))</f>
        <v/>
      </c>
      <c r="AV100" s="544" t="str">
        <f>IF(ABS(入力用!$BE100)&lt;1000,"",RIGHTB(INT(ABS(入力用!$BE100)/1000),1))</f>
        <v/>
      </c>
      <c r="AW100" s="539" t="str">
        <f>IF(ABS(入力用!$BE100)&lt;100,"",RIGHTB(INT(ABS(入力用!$BE100)/100),1))</f>
        <v/>
      </c>
      <c r="AX100" s="535" t="str">
        <f>IF(ABS(入力用!$BE100)&lt;10,"",RIGHTB(INT(ABS(入力用!$BE100)/10),1))</f>
        <v/>
      </c>
      <c r="AY100" s="541" t="str">
        <f>IF(ABS(入力用!$BE100)=0,"",RIGHTB(入力用!$BE100,1))</f>
        <v/>
      </c>
      <c r="AZ100" s="543"/>
      <c r="BA100" s="387"/>
      <c r="BB100" s="387"/>
      <c r="BC100" s="389"/>
      <c r="BD100" s="391"/>
      <c r="BE100" s="392"/>
      <c r="BF100" s="392"/>
      <c r="BG100" s="392"/>
      <c r="BH100" s="392"/>
      <c r="BI100" s="393"/>
      <c r="BJ100" s="394"/>
      <c r="BK100" s="396"/>
      <c r="BL100" s="398"/>
      <c r="BM100" s="400"/>
      <c r="BN100" s="402"/>
      <c r="BO100" s="398"/>
      <c r="BP100" s="400"/>
      <c r="BQ100" s="402"/>
      <c r="BR100" s="404"/>
      <c r="BS100" s="406"/>
      <c r="BT100" s="408"/>
      <c r="BU100" s="400"/>
      <c r="BV100" s="402"/>
      <c r="BW100" s="398"/>
      <c r="BX100" s="400"/>
      <c r="BY100" s="402"/>
      <c r="BZ100" s="404"/>
      <c r="CA100" s="474"/>
    </row>
    <row r="101" spans="1:79" ht="13.5" customHeight="1" x14ac:dyDescent="0.15">
      <c r="A101" s="435"/>
      <c r="B101" s="430"/>
      <c r="C101" s="431"/>
      <c r="D101" s="431"/>
      <c r="E101" s="431"/>
      <c r="F101" s="431"/>
      <c r="G101" s="431"/>
      <c r="H101" s="431"/>
      <c r="I101" s="432"/>
      <c r="J101" s="547" t="str">
        <f>IF(入力用!F101="","",入力用!F101)</f>
        <v/>
      </c>
      <c r="K101" s="548"/>
      <c r="L101" s="548"/>
      <c r="M101" s="548"/>
      <c r="N101" s="548"/>
      <c r="O101" s="549"/>
      <c r="P101" s="430"/>
      <c r="Q101" s="431"/>
      <c r="R101" s="431"/>
      <c r="S101" s="431"/>
      <c r="T101" s="431"/>
      <c r="U101" s="431"/>
      <c r="V101" s="431"/>
      <c r="W101" s="431"/>
      <c r="X101" s="431"/>
      <c r="Y101" s="431"/>
      <c r="Z101" s="431"/>
      <c r="AA101" s="432"/>
      <c r="AB101" s="430"/>
      <c r="AC101" s="432"/>
      <c r="AD101" s="554"/>
      <c r="AE101" s="558"/>
      <c r="AF101" s="559"/>
      <c r="AG101" s="560"/>
      <c r="AH101" s="88" t="str">
        <f>IF(ABS(入力用!$AV100)&lt;10000000,"",RIGHTB(INT(ABS(入力用!$AV100)/10000000),1))</f>
        <v/>
      </c>
      <c r="AI101" s="90" t="str">
        <f>IF(ABS(入力用!$AV100)&lt;1000000,"",RIGHTB(INT(ABS(入力用!$AV100)/1000000),1))</f>
        <v/>
      </c>
      <c r="AJ101" s="540"/>
      <c r="AK101" s="536"/>
      <c r="AL101" s="545"/>
      <c r="AM101" s="540"/>
      <c r="AN101" s="536"/>
      <c r="AO101" s="538"/>
      <c r="AP101" s="501"/>
      <c r="AQ101" s="545"/>
      <c r="AR101" s="488"/>
      <c r="AS101" s="95" t="str">
        <f>IF(ABS(入力用!$BE100)&lt;1000000,"",RIGHTB(INT(ABS(入力用!$BE100)/1000000),1))</f>
        <v/>
      </c>
      <c r="AT101" s="96" t="str">
        <f>IF(ABS(入力用!$BE100)&lt;100000,"",RIGHTB(INT(ABS(入力用!$BE100)/100000),1))</f>
        <v/>
      </c>
      <c r="AU101" s="536"/>
      <c r="AV101" s="545"/>
      <c r="AW101" s="540"/>
      <c r="AX101" s="536"/>
      <c r="AY101" s="542"/>
      <c r="AZ101" s="411"/>
      <c r="BA101" s="388"/>
      <c r="BB101" s="388"/>
      <c r="BC101" s="390"/>
      <c r="BD101" s="378"/>
      <c r="BE101" s="379"/>
      <c r="BF101" s="379"/>
      <c r="BG101" s="379"/>
      <c r="BH101" s="379"/>
      <c r="BI101" s="380"/>
      <c r="BJ101" s="395"/>
      <c r="BK101" s="397"/>
      <c r="BL101" s="399"/>
      <c r="BM101" s="401"/>
      <c r="BN101" s="403"/>
      <c r="BO101" s="399"/>
      <c r="BP101" s="401"/>
      <c r="BQ101" s="403"/>
      <c r="BR101" s="405"/>
      <c r="BS101" s="407"/>
      <c r="BT101" s="409"/>
      <c r="BU101" s="401"/>
      <c r="BV101" s="403"/>
      <c r="BW101" s="399"/>
      <c r="BX101" s="401"/>
      <c r="BY101" s="403"/>
      <c r="BZ101" s="405"/>
      <c r="CA101" s="409"/>
    </row>
    <row r="102" spans="1:79" ht="13.5" customHeight="1" x14ac:dyDescent="0.15">
      <c r="A102" s="434" t="str">
        <f>IF(入力用!A102="","",入力用!A102)</f>
        <v/>
      </c>
      <c r="B102" s="427" t="str">
        <f>IF(入力用!B102="","",入力用!B102)</f>
        <v/>
      </c>
      <c r="C102" s="428"/>
      <c r="D102" s="428"/>
      <c r="E102" s="428"/>
      <c r="F102" s="428"/>
      <c r="G102" s="428"/>
      <c r="H102" s="428"/>
      <c r="I102" s="429"/>
      <c r="J102" s="570" t="str">
        <f>IF(入力用!F102="","",入力用!F102)</f>
        <v/>
      </c>
      <c r="K102" s="571"/>
      <c r="L102" s="571"/>
      <c r="M102" s="571"/>
      <c r="N102" s="571"/>
      <c r="O102" s="572"/>
      <c r="P102" s="427" t="str">
        <f>IF(入力用!G102="","",入力用!G102)</f>
        <v/>
      </c>
      <c r="Q102" s="428"/>
      <c r="R102" s="428"/>
      <c r="S102" s="428"/>
      <c r="T102" s="428"/>
      <c r="U102" s="428"/>
      <c r="V102" s="428"/>
      <c r="W102" s="428"/>
      <c r="X102" s="428"/>
      <c r="Y102" s="428"/>
      <c r="Z102" s="428"/>
      <c r="AA102" s="429"/>
      <c r="AB102" s="427" t="str">
        <f>IF(入力用!R102="","",入力用!R102)</f>
        <v/>
      </c>
      <c r="AC102" s="429"/>
      <c r="AD102" s="553" t="str">
        <f>IF(入力用!T102="","",入力用!T102)</f>
        <v/>
      </c>
      <c r="AE102" s="555" t="str">
        <f>IF(入力用!U102="","",入力用!U102)</f>
        <v/>
      </c>
      <c r="AF102" s="556"/>
      <c r="AG102" s="557"/>
      <c r="AH102" s="97" t="str">
        <f>IF(入力用!$AV102&lt;0,"▲","")</f>
        <v/>
      </c>
      <c r="AI102" s="99"/>
      <c r="AJ102" s="564" t="str">
        <f>IF(ABS(入力用!$AV102)&lt;100000,"",RIGHTB(INT(ABS(入力用!$AV102)/100000),1))</f>
        <v/>
      </c>
      <c r="AK102" s="565" t="str">
        <f>IF(ABS(入力用!$AV102)&lt;10000,"",RIGHTB(INT(ABS(入力用!$AV102)/10000),1))</f>
        <v/>
      </c>
      <c r="AL102" s="567" t="str">
        <f>IF(ABS(入力用!$AV102)&lt;1000,"",RIGHTB(INT(ABS(入力用!$AV102)/1000),1))</f>
        <v/>
      </c>
      <c r="AM102" s="564" t="str">
        <f>IF(ABS(入力用!$AV102)&lt;100,"",RIGHTB(INT(ABS(入力用!$AV102)/100),1))</f>
        <v/>
      </c>
      <c r="AN102" s="565" t="str">
        <f>IF(ABS(入力用!$AV102)&lt;10,"",RIGHTB(INT(ABS(入力用!$AV102)/10),1))</f>
        <v/>
      </c>
      <c r="AO102" s="542" t="str">
        <f>IF(ABS(入力用!$AV102)&lt;1,"",RIGHTB(入力用!$AV102,1))</f>
        <v/>
      </c>
      <c r="AP102" s="511" t="str">
        <f>IF(入力用!X102="","",IF(入力用!$AM102=3,"",RIGHTB(INT(入力用!$AT102/10),1)))</f>
        <v/>
      </c>
      <c r="AQ102" s="512" t="str">
        <f>IF(入力用!X102="","",RIGHTB(入力用!$AT102,1))</f>
        <v/>
      </c>
      <c r="AR102" s="514" t="s">
        <v>48</v>
      </c>
      <c r="AS102" s="97" t="str">
        <f>IF(入力用!$AV102&lt;0,"▲","")</f>
        <v/>
      </c>
      <c r="AT102" s="98"/>
      <c r="AU102" s="565" t="str">
        <f>IF(ABS(入力用!$BE102)&lt;10000,"",RIGHTB(INT(ABS(入力用!$BE102)/10000),1))</f>
        <v/>
      </c>
      <c r="AV102" s="567" t="str">
        <f>IF(ABS(入力用!$BE102)&lt;1000,"",RIGHTB(INT(ABS(入力用!$BE102)/1000),1))</f>
        <v/>
      </c>
      <c r="AW102" s="564" t="str">
        <f>IF(ABS(入力用!$BE102)&lt;100,"",RIGHTB(INT(ABS(入力用!$BE102)/100),1))</f>
        <v/>
      </c>
      <c r="AX102" s="565" t="str">
        <f>IF(ABS(入力用!$BE102)&lt;10,"",RIGHTB(INT(ABS(入力用!$BE102)/10),1))</f>
        <v/>
      </c>
      <c r="AY102" s="542" t="str">
        <f>IF(ABS(入力用!$BE102)=0,"",RIGHTB(入力用!$BE102,1))</f>
        <v/>
      </c>
      <c r="AZ102" s="410"/>
      <c r="BA102" s="568"/>
      <c r="BB102" s="568"/>
      <c r="BC102" s="569"/>
      <c r="BD102" s="412"/>
      <c r="BE102" s="413"/>
      <c r="BF102" s="413"/>
      <c r="BG102" s="413"/>
      <c r="BH102" s="413"/>
      <c r="BI102" s="414"/>
      <c r="BJ102" s="415"/>
      <c r="BK102" s="416"/>
      <c r="BL102" s="417"/>
      <c r="BM102" s="418"/>
      <c r="BN102" s="493"/>
      <c r="BO102" s="417"/>
      <c r="BP102" s="418"/>
      <c r="BQ102" s="493"/>
      <c r="BR102" s="563"/>
      <c r="BS102" s="566"/>
      <c r="BT102" s="475"/>
      <c r="BU102" s="418"/>
      <c r="BV102" s="493"/>
      <c r="BW102" s="417"/>
      <c r="BX102" s="418"/>
      <c r="BY102" s="493"/>
      <c r="BZ102" s="563"/>
      <c r="CA102" s="474"/>
    </row>
    <row r="103" spans="1:79" ht="13.5" customHeight="1" x14ac:dyDescent="0.15">
      <c r="A103" s="435"/>
      <c r="B103" s="430"/>
      <c r="C103" s="431"/>
      <c r="D103" s="431"/>
      <c r="E103" s="431"/>
      <c r="F103" s="431"/>
      <c r="G103" s="431"/>
      <c r="H103" s="431"/>
      <c r="I103" s="432"/>
      <c r="J103" s="547" t="str">
        <f>IF(入力用!F103="","",入力用!F103)</f>
        <v/>
      </c>
      <c r="K103" s="548"/>
      <c r="L103" s="548"/>
      <c r="M103" s="548"/>
      <c r="N103" s="548"/>
      <c r="O103" s="549"/>
      <c r="P103" s="430"/>
      <c r="Q103" s="431"/>
      <c r="R103" s="431"/>
      <c r="S103" s="431"/>
      <c r="T103" s="431"/>
      <c r="U103" s="431"/>
      <c r="V103" s="431"/>
      <c r="W103" s="431"/>
      <c r="X103" s="431"/>
      <c r="Y103" s="431"/>
      <c r="Z103" s="431"/>
      <c r="AA103" s="432"/>
      <c r="AB103" s="430"/>
      <c r="AC103" s="432"/>
      <c r="AD103" s="554"/>
      <c r="AE103" s="558"/>
      <c r="AF103" s="559"/>
      <c r="AG103" s="560"/>
      <c r="AH103" s="100" t="str">
        <f>IF(ABS(入力用!$AV102)&lt;10000000,"",RIGHTB(INT(ABS(入力用!$AV102)/10000000),1))</f>
        <v/>
      </c>
      <c r="AI103" s="101" t="str">
        <f>IF(ABS(入力用!$AV102)&lt;1000000,"",RIGHTB(INT(ABS(入力用!$AV102)/1000000),1))</f>
        <v/>
      </c>
      <c r="AJ103" s="564"/>
      <c r="AK103" s="565"/>
      <c r="AL103" s="567"/>
      <c r="AM103" s="564"/>
      <c r="AN103" s="565"/>
      <c r="AO103" s="542"/>
      <c r="AP103" s="511"/>
      <c r="AQ103" s="513"/>
      <c r="AR103" s="514"/>
      <c r="AS103" s="91" t="str">
        <f>IF(ABS(入力用!$BE102)&lt;1000000,"",RIGHTB(INT(ABS(入力用!$BE102)/1000000),1))</f>
        <v/>
      </c>
      <c r="AT103" s="93" t="str">
        <f>IF(ABS(入力用!$BE102)&lt;100000,"",RIGHTB(INT(ABS(入力用!$BE102)/100000),1))</f>
        <v/>
      </c>
      <c r="AU103" s="565"/>
      <c r="AV103" s="567"/>
      <c r="AW103" s="564"/>
      <c r="AX103" s="565"/>
      <c r="AY103" s="542"/>
      <c r="AZ103" s="411"/>
      <c r="BA103" s="388"/>
      <c r="BB103" s="388"/>
      <c r="BC103" s="390"/>
      <c r="BD103" s="378"/>
      <c r="BE103" s="379"/>
      <c r="BF103" s="379"/>
      <c r="BG103" s="379"/>
      <c r="BH103" s="379"/>
      <c r="BI103" s="380"/>
      <c r="BJ103" s="395"/>
      <c r="BK103" s="397"/>
      <c r="BL103" s="399"/>
      <c r="BM103" s="401"/>
      <c r="BN103" s="403"/>
      <c r="BO103" s="399"/>
      <c r="BP103" s="401"/>
      <c r="BQ103" s="403"/>
      <c r="BR103" s="405"/>
      <c r="BS103" s="566"/>
      <c r="BT103" s="409"/>
      <c r="BU103" s="401"/>
      <c r="BV103" s="403"/>
      <c r="BW103" s="399"/>
      <c r="BX103" s="401"/>
      <c r="BY103" s="403"/>
      <c r="BZ103" s="405"/>
      <c r="CA103" s="409"/>
    </row>
    <row r="104" spans="1:79" ht="13.5" customHeight="1" x14ac:dyDescent="0.15">
      <c r="A104" s="434" t="str">
        <f>IF(入力用!A104="","",入力用!A104)</f>
        <v/>
      </c>
      <c r="B104" s="427" t="str">
        <f>IF(入力用!B104="","",入力用!B104)</f>
        <v/>
      </c>
      <c r="C104" s="428"/>
      <c r="D104" s="428"/>
      <c r="E104" s="428"/>
      <c r="F104" s="428"/>
      <c r="G104" s="428"/>
      <c r="H104" s="428"/>
      <c r="I104" s="429"/>
      <c r="J104" s="570" t="str">
        <f>IF(入力用!F104="","",入力用!F104)</f>
        <v/>
      </c>
      <c r="K104" s="571"/>
      <c r="L104" s="571"/>
      <c r="M104" s="571"/>
      <c r="N104" s="571"/>
      <c r="O104" s="572"/>
      <c r="P104" s="427" t="str">
        <f>IF(入力用!G104="","",入力用!G104)</f>
        <v/>
      </c>
      <c r="Q104" s="428"/>
      <c r="R104" s="428"/>
      <c r="S104" s="428"/>
      <c r="T104" s="428"/>
      <c r="U104" s="428"/>
      <c r="V104" s="428"/>
      <c r="W104" s="428"/>
      <c r="X104" s="428"/>
      <c r="Y104" s="428"/>
      <c r="Z104" s="428"/>
      <c r="AA104" s="429"/>
      <c r="AB104" s="427" t="str">
        <f>IF(入力用!R104="","",入力用!R104)</f>
        <v/>
      </c>
      <c r="AC104" s="429"/>
      <c r="AD104" s="553" t="str">
        <f>IF(入力用!T104="","",入力用!T104)</f>
        <v/>
      </c>
      <c r="AE104" s="555" t="str">
        <f>IF(入力用!U104="","",入力用!U104)</f>
        <v/>
      </c>
      <c r="AF104" s="556"/>
      <c r="AG104" s="557"/>
      <c r="AH104" s="97" t="str">
        <f>IF(入力用!$AV104&lt;0,"▲","")</f>
        <v/>
      </c>
      <c r="AI104" s="99"/>
      <c r="AJ104" s="564" t="str">
        <f>IF(ABS(入力用!$AV104)&lt;100000,"",RIGHTB(INT(ABS(入力用!$AV104)/100000),1))</f>
        <v/>
      </c>
      <c r="AK104" s="565" t="str">
        <f>IF(ABS(入力用!$AV104)&lt;10000,"",RIGHTB(INT(ABS(入力用!$AV104)/10000),1))</f>
        <v/>
      </c>
      <c r="AL104" s="567" t="str">
        <f>IF(ABS(入力用!$AV104)&lt;1000,"",RIGHTB(INT(ABS(入力用!$AV104)/1000),1))</f>
        <v/>
      </c>
      <c r="AM104" s="564" t="str">
        <f>IF(ABS(入力用!$AV104)&lt;100,"",RIGHTB(INT(ABS(入力用!$AV104)/100),1))</f>
        <v/>
      </c>
      <c r="AN104" s="565" t="str">
        <f>IF(ABS(入力用!$AV104)&lt;10,"",RIGHTB(INT(ABS(入力用!$AV104)/10),1))</f>
        <v/>
      </c>
      <c r="AO104" s="542" t="str">
        <f>IF(ABS(入力用!$AV104)&lt;1,"",RIGHTB(入力用!$AV104,1))</f>
        <v/>
      </c>
      <c r="AP104" s="511" t="str">
        <f>IF(入力用!X104="","",IF(入力用!$AM104=3,"",RIGHTB(INT(入力用!$AT104/10),1)))</f>
        <v/>
      </c>
      <c r="AQ104" s="512" t="str">
        <f>IF(入力用!X104="","",RIGHTB(入力用!$AT104,1))</f>
        <v/>
      </c>
      <c r="AR104" s="514" t="s">
        <v>48</v>
      </c>
      <c r="AS104" s="97" t="str">
        <f>IF(入力用!$AV104&lt;0,"▲","")</f>
        <v/>
      </c>
      <c r="AT104" s="98"/>
      <c r="AU104" s="565" t="str">
        <f>IF(ABS(入力用!$BE104)&lt;10000,"",RIGHTB(INT(ABS(入力用!$BE104)/10000),1))</f>
        <v/>
      </c>
      <c r="AV104" s="567" t="str">
        <f>IF(ABS(入力用!$BE104)&lt;1000,"",RIGHTB(INT(ABS(入力用!$BE104)/1000),1))</f>
        <v/>
      </c>
      <c r="AW104" s="564" t="str">
        <f>IF(ABS(入力用!$BE104)&lt;100,"",RIGHTB(INT(ABS(入力用!$BE104)/100),1))</f>
        <v/>
      </c>
      <c r="AX104" s="565" t="str">
        <f>IF(ABS(入力用!$BE104)&lt;10,"",RIGHTB(INT(ABS(入力用!$BE104)/10),1))</f>
        <v/>
      </c>
      <c r="AY104" s="542" t="str">
        <f>IF(ABS(入力用!$BE104)=0,"",RIGHTB(入力用!$BE104,1))</f>
        <v/>
      </c>
      <c r="AZ104" s="410"/>
      <c r="BA104" s="568"/>
      <c r="BB104" s="568"/>
      <c r="BC104" s="569"/>
      <c r="BD104" s="412"/>
      <c r="BE104" s="413"/>
      <c r="BF104" s="413"/>
      <c r="BG104" s="413"/>
      <c r="BH104" s="413"/>
      <c r="BI104" s="414"/>
      <c r="BJ104" s="415"/>
      <c r="BK104" s="416"/>
      <c r="BL104" s="417"/>
      <c r="BM104" s="418"/>
      <c r="BN104" s="493"/>
      <c r="BO104" s="417"/>
      <c r="BP104" s="418"/>
      <c r="BQ104" s="493"/>
      <c r="BR104" s="563"/>
      <c r="BS104" s="566"/>
      <c r="BT104" s="475"/>
      <c r="BU104" s="418"/>
      <c r="BV104" s="493"/>
      <c r="BW104" s="417"/>
      <c r="BX104" s="418"/>
      <c r="BY104" s="493"/>
      <c r="BZ104" s="563"/>
      <c r="CA104" s="474"/>
    </row>
    <row r="105" spans="1:79" ht="13.5" customHeight="1" x14ac:dyDescent="0.15">
      <c r="A105" s="435"/>
      <c r="B105" s="430"/>
      <c r="C105" s="431"/>
      <c r="D105" s="431"/>
      <c r="E105" s="431"/>
      <c r="F105" s="431"/>
      <c r="G105" s="431"/>
      <c r="H105" s="431"/>
      <c r="I105" s="432"/>
      <c r="J105" s="547" t="str">
        <f>IF(入力用!F105="","",入力用!F105)</f>
        <v/>
      </c>
      <c r="K105" s="548"/>
      <c r="L105" s="548"/>
      <c r="M105" s="548"/>
      <c r="N105" s="548"/>
      <c r="O105" s="549"/>
      <c r="P105" s="430"/>
      <c r="Q105" s="431"/>
      <c r="R105" s="431"/>
      <c r="S105" s="431"/>
      <c r="T105" s="431"/>
      <c r="U105" s="431"/>
      <c r="V105" s="431"/>
      <c r="W105" s="431"/>
      <c r="X105" s="431"/>
      <c r="Y105" s="431"/>
      <c r="Z105" s="431"/>
      <c r="AA105" s="432"/>
      <c r="AB105" s="430"/>
      <c r="AC105" s="432"/>
      <c r="AD105" s="554"/>
      <c r="AE105" s="558"/>
      <c r="AF105" s="559"/>
      <c r="AG105" s="560"/>
      <c r="AH105" s="100" t="str">
        <f>IF(ABS(入力用!$AV104)&lt;10000000,"",RIGHTB(INT(ABS(入力用!$AV104)/10000000),1))</f>
        <v/>
      </c>
      <c r="AI105" s="101" t="str">
        <f>IF(ABS(入力用!$AV104)&lt;1000000,"",RIGHTB(INT(ABS(入力用!$AV104)/1000000),1))</f>
        <v/>
      </c>
      <c r="AJ105" s="564"/>
      <c r="AK105" s="565"/>
      <c r="AL105" s="567"/>
      <c r="AM105" s="564"/>
      <c r="AN105" s="565"/>
      <c r="AO105" s="542"/>
      <c r="AP105" s="511"/>
      <c r="AQ105" s="513"/>
      <c r="AR105" s="514"/>
      <c r="AS105" s="91" t="str">
        <f>IF(ABS(入力用!$BE104)&lt;1000000,"",RIGHTB(INT(ABS(入力用!$BE104)/1000000),1))</f>
        <v/>
      </c>
      <c r="AT105" s="93" t="str">
        <f>IF(ABS(入力用!$BE104)&lt;100000,"",RIGHTB(INT(ABS(入力用!$BE104)/100000),1))</f>
        <v/>
      </c>
      <c r="AU105" s="565"/>
      <c r="AV105" s="567"/>
      <c r="AW105" s="564"/>
      <c r="AX105" s="565"/>
      <c r="AY105" s="542"/>
      <c r="AZ105" s="411"/>
      <c r="BA105" s="388"/>
      <c r="BB105" s="388"/>
      <c r="BC105" s="390"/>
      <c r="BD105" s="378"/>
      <c r="BE105" s="379"/>
      <c r="BF105" s="379"/>
      <c r="BG105" s="379"/>
      <c r="BH105" s="379"/>
      <c r="BI105" s="380"/>
      <c r="BJ105" s="395"/>
      <c r="BK105" s="397"/>
      <c r="BL105" s="399"/>
      <c r="BM105" s="401"/>
      <c r="BN105" s="403"/>
      <c r="BO105" s="399"/>
      <c r="BP105" s="401"/>
      <c r="BQ105" s="403"/>
      <c r="BR105" s="405"/>
      <c r="BS105" s="566"/>
      <c r="BT105" s="409"/>
      <c r="BU105" s="401"/>
      <c r="BV105" s="403"/>
      <c r="BW105" s="399"/>
      <c r="BX105" s="401"/>
      <c r="BY105" s="403"/>
      <c r="BZ105" s="405"/>
      <c r="CA105" s="409"/>
    </row>
    <row r="106" spans="1:79" ht="13.5" customHeight="1" x14ac:dyDescent="0.15">
      <c r="A106" s="434" t="str">
        <f>IF(入力用!A106="","",入力用!A106)</f>
        <v/>
      </c>
      <c r="B106" s="427" t="str">
        <f>IF(入力用!B106="","",入力用!B106)</f>
        <v/>
      </c>
      <c r="C106" s="428"/>
      <c r="D106" s="428"/>
      <c r="E106" s="428"/>
      <c r="F106" s="428"/>
      <c r="G106" s="428"/>
      <c r="H106" s="428"/>
      <c r="I106" s="429"/>
      <c r="J106" s="570" t="str">
        <f>IF(入力用!F106="","",入力用!F106)</f>
        <v/>
      </c>
      <c r="K106" s="571"/>
      <c r="L106" s="571"/>
      <c r="M106" s="571"/>
      <c r="N106" s="571"/>
      <c r="O106" s="572"/>
      <c r="P106" s="427" t="str">
        <f>IF(入力用!G106="","",入力用!G106)</f>
        <v/>
      </c>
      <c r="Q106" s="428"/>
      <c r="R106" s="428"/>
      <c r="S106" s="428"/>
      <c r="T106" s="428"/>
      <c r="U106" s="428"/>
      <c r="V106" s="428"/>
      <c r="W106" s="428"/>
      <c r="X106" s="428"/>
      <c r="Y106" s="428"/>
      <c r="Z106" s="428"/>
      <c r="AA106" s="429"/>
      <c r="AB106" s="427" t="str">
        <f>IF(入力用!R106="","",入力用!R106)</f>
        <v/>
      </c>
      <c r="AC106" s="429"/>
      <c r="AD106" s="553" t="str">
        <f>IF(入力用!T106="","",入力用!T106)</f>
        <v/>
      </c>
      <c r="AE106" s="555" t="str">
        <f>IF(入力用!U106="","",入力用!U106)</f>
        <v/>
      </c>
      <c r="AF106" s="556"/>
      <c r="AG106" s="557"/>
      <c r="AH106" s="97" t="str">
        <f>IF(入力用!$AV106&lt;0,"▲","")</f>
        <v/>
      </c>
      <c r="AI106" s="99"/>
      <c r="AJ106" s="564" t="str">
        <f>IF(ABS(入力用!$AV106)&lt;100000,"",RIGHTB(INT(ABS(入力用!$AV106)/100000),1))</f>
        <v/>
      </c>
      <c r="AK106" s="565" t="str">
        <f>IF(ABS(入力用!$AV106)&lt;10000,"",RIGHTB(INT(ABS(入力用!$AV106)/10000),1))</f>
        <v/>
      </c>
      <c r="AL106" s="567" t="str">
        <f>IF(ABS(入力用!$AV106)&lt;1000,"",RIGHTB(INT(ABS(入力用!$AV106)/1000),1))</f>
        <v/>
      </c>
      <c r="AM106" s="564" t="str">
        <f>IF(ABS(入力用!$AV106)&lt;100,"",RIGHTB(INT(ABS(入力用!$AV106)/100),1))</f>
        <v/>
      </c>
      <c r="AN106" s="565" t="str">
        <f>IF(ABS(入力用!$AV106)&lt;10,"",RIGHTB(INT(ABS(入力用!$AV106)/10),1))</f>
        <v/>
      </c>
      <c r="AO106" s="542" t="str">
        <f>IF(ABS(入力用!$AV106)&lt;1,"",RIGHTB(入力用!$AV106,1))</f>
        <v/>
      </c>
      <c r="AP106" s="511" t="str">
        <f>IF(入力用!X106="","",IF(入力用!$AM106=3,"",RIGHTB(INT(入力用!$AT106/10),1)))</f>
        <v/>
      </c>
      <c r="AQ106" s="512" t="str">
        <f>IF(入力用!X106="","",RIGHTB(入力用!$AT106,1))</f>
        <v/>
      </c>
      <c r="AR106" s="514" t="s">
        <v>48</v>
      </c>
      <c r="AS106" s="97" t="str">
        <f>IF(入力用!$AV106&lt;0,"▲","")</f>
        <v/>
      </c>
      <c r="AT106" s="98"/>
      <c r="AU106" s="565" t="str">
        <f>IF(ABS(入力用!$BE106)&lt;10000,"",RIGHTB(INT(ABS(入力用!$BE106)/10000),1))</f>
        <v/>
      </c>
      <c r="AV106" s="567" t="str">
        <f>IF(ABS(入力用!$BE106)&lt;1000,"",RIGHTB(INT(ABS(入力用!$BE106)/1000),1))</f>
        <v/>
      </c>
      <c r="AW106" s="564" t="str">
        <f>IF(ABS(入力用!$BE106)&lt;100,"",RIGHTB(INT(ABS(入力用!$BE106)/100),1))</f>
        <v/>
      </c>
      <c r="AX106" s="565" t="str">
        <f>IF(ABS(入力用!$BE106)&lt;10,"",RIGHTB(INT(ABS(入力用!$BE106)/10),1))</f>
        <v/>
      </c>
      <c r="AY106" s="542" t="str">
        <f>IF(ABS(入力用!$BE106)=0,"",RIGHTB(入力用!$BE106,1))</f>
        <v/>
      </c>
      <c r="AZ106" s="410"/>
      <c r="BA106" s="568"/>
      <c r="BB106" s="568"/>
      <c r="BC106" s="569"/>
      <c r="BD106" s="412"/>
      <c r="BE106" s="413"/>
      <c r="BF106" s="413"/>
      <c r="BG106" s="413"/>
      <c r="BH106" s="413"/>
      <c r="BI106" s="414"/>
      <c r="BJ106" s="415"/>
      <c r="BK106" s="416"/>
      <c r="BL106" s="417"/>
      <c r="BM106" s="418"/>
      <c r="BN106" s="493"/>
      <c r="BO106" s="417"/>
      <c r="BP106" s="418"/>
      <c r="BQ106" s="493"/>
      <c r="BR106" s="563"/>
      <c r="BS106" s="566"/>
      <c r="BT106" s="475"/>
      <c r="BU106" s="418"/>
      <c r="BV106" s="493"/>
      <c r="BW106" s="417"/>
      <c r="BX106" s="418"/>
      <c r="BY106" s="493"/>
      <c r="BZ106" s="563"/>
      <c r="CA106" s="474"/>
    </row>
    <row r="107" spans="1:79" ht="13.5" customHeight="1" x14ac:dyDescent="0.15">
      <c r="A107" s="435"/>
      <c r="B107" s="430"/>
      <c r="C107" s="431"/>
      <c r="D107" s="431"/>
      <c r="E107" s="431"/>
      <c r="F107" s="431"/>
      <c r="G107" s="431"/>
      <c r="H107" s="431"/>
      <c r="I107" s="432"/>
      <c r="J107" s="547" t="str">
        <f>IF(入力用!F107="","",入力用!F107)</f>
        <v/>
      </c>
      <c r="K107" s="548"/>
      <c r="L107" s="548"/>
      <c r="M107" s="548"/>
      <c r="N107" s="548"/>
      <c r="O107" s="549"/>
      <c r="P107" s="430"/>
      <c r="Q107" s="431"/>
      <c r="R107" s="431"/>
      <c r="S107" s="431"/>
      <c r="T107" s="431"/>
      <c r="U107" s="431"/>
      <c r="V107" s="431"/>
      <c r="W107" s="431"/>
      <c r="X107" s="431"/>
      <c r="Y107" s="431"/>
      <c r="Z107" s="431"/>
      <c r="AA107" s="432"/>
      <c r="AB107" s="430"/>
      <c r="AC107" s="432"/>
      <c r="AD107" s="554"/>
      <c r="AE107" s="558"/>
      <c r="AF107" s="559"/>
      <c r="AG107" s="560"/>
      <c r="AH107" s="100" t="str">
        <f>IF(ABS(入力用!$AV106)&lt;10000000,"",RIGHTB(INT(ABS(入力用!$AV106)/10000000),1))</f>
        <v/>
      </c>
      <c r="AI107" s="101" t="str">
        <f>IF(ABS(入力用!$AV106)&lt;1000000,"",RIGHTB(INT(ABS(入力用!$AV106)/1000000),1))</f>
        <v/>
      </c>
      <c r="AJ107" s="564"/>
      <c r="AK107" s="565"/>
      <c r="AL107" s="567"/>
      <c r="AM107" s="564"/>
      <c r="AN107" s="565"/>
      <c r="AO107" s="542"/>
      <c r="AP107" s="511"/>
      <c r="AQ107" s="513"/>
      <c r="AR107" s="514"/>
      <c r="AS107" s="91" t="str">
        <f>IF(ABS(入力用!$BE106)&lt;1000000,"",RIGHTB(INT(ABS(入力用!$BE106)/1000000),1))</f>
        <v/>
      </c>
      <c r="AT107" s="93" t="str">
        <f>IF(ABS(入力用!$BE106)&lt;100000,"",RIGHTB(INT(ABS(入力用!$BE106)/100000),1))</f>
        <v/>
      </c>
      <c r="AU107" s="565"/>
      <c r="AV107" s="567"/>
      <c r="AW107" s="564"/>
      <c r="AX107" s="565"/>
      <c r="AY107" s="542"/>
      <c r="AZ107" s="411"/>
      <c r="BA107" s="388"/>
      <c r="BB107" s="388"/>
      <c r="BC107" s="390"/>
      <c r="BD107" s="378"/>
      <c r="BE107" s="379"/>
      <c r="BF107" s="379"/>
      <c r="BG107" s="379"/>
      <c r="BH107" s="379"/>
      <c r="BI107" s="380"/>
      <c r="BJ107" s="395"/>
      <c r="BK107" s="397"/>
      <c r="BL107" s="399"/>
      <c r="BM107" s="401"/>
      <c r="BN107" s="403"/>
      <c r="BO107" s="399"/>
      <c r="BP107" s="401"/>
      <c r="BQ107" s="403"/>
      <c r="BR107" s="405"/>
      <c r="BS107" s="566"/>
      <c r="BT107" s="409"/>
      <c r="BU107" s="401"/>
      <c r="BV107" s="403"/>
      <c r="BW107" s="399"/>
      <c r="BX107" s="401"/>
      <c r="BY107" s="403"/>
      <c r="BZ107" s="405"/>
      <c r="CA107" s="409"/>
    </row>
    <row r="108" spans="1:79" ht="13.5" customHeight="1" x14ac:dyDescent="0.15">
      <c r="A108" s="434" t="str">
        <f>IF(入力用!A108="","",入力用!A108)</f>
        <v/>
      </c>
      <c r="B108" s="427" t="str">
        <f>IF(入力用!B108="","",入力用!B108)</f>
        <v/>
      </c>
      <c r="C108" s="428"/>
      <c r="D108" s="428"/>
      <c r="E108" s="428"/>
      <c r="F108" s="428"/>
      <c r="G108" s="428"/>
      <c r="H108" s="428"/>
      <c r="I108" s="429"/>
      <c r="J108" s="570" t="str">
        <f>IF(入力用!F108="","",入力用!F108)</f>
        <v/>
      </c>
      <c r="K108" s="571"/>
      <c r="L108" s="571"/>
      <c r="M108" s="571"/>
      <c r="N108" s="571"/>
      <c r="O108" s="572"/>
      <c r="P108" s="427" t="str">
        <f>IF(入力用!G108="","",入力用!G108)</f>
        <v/>
      </c>
      <c r="Q108" s="428"/>
      <c r="R108" s="428"/>
      <c r="S108" s="428"/>
      <c r="T108" s="428"/>
      <c r="U108" s="428"/>
      <c r="V108" s="428"/>
      <c r="W108" s="428"/>
      <c r="X108" s="428"/>
      <c r="Y108" s="428"/>
      <c r="Z108" s="428"/>
      <c r="AA108" s="429"/>
      <c r="AB108" s="427" t="str">
        <f>IF(入力用!R108="","",入力用!R108)</f>
        <v/>
      </c>
      <c r="AC108" s="429"/>
      <c r="AD108" s="553" t="str">
        <f>IF(入力用!T108="","",入力用!T108)</f>
        <v/>
      </c>
      <c r="AE108" s="555" t="str">
        <f>IF(入力用!U108="","",入力用!U108)</f>
        <v/>
      </c>
      <c r="AF108" s="556"/>
      <c r="AG108" s="557"/>
      <c r="AH108" s="97" t="str">
        <f>IF(入力用!$AV108&lt;0,"▲","")</f>
        <v/>
      </c>
      <c r="AI108" s="99"/>
      <c r="AJ108" s="564" t="str">
        <f>IF(ABS(入力用!$AV108)&lt;100000,"",RIGHTB(INT(ABS(入力用!$AV108)/100000),1))</f>
        <v/>
      </c>
      <c r="AK108" s="565" t="str">
        <f>IF(ABS(入力用!$AV108)&lt;10000,"",RIGHTB(INT(ABS(入力用!$AV108)/10000),1))</f>
        <v/>
      </c>
      <c r="AL108" s="567" t="str">
        <f>IF(ABS(入力用!$AV108)&lt;1000,"",RIGHTB(INT(ABS(入力用!$AV108)/1000),1))</f>
        <v/>
      </c>
      <c r="AM108" s="564" t="str">
        <f>IF(ABS(入力用!$AV108)&lt;100,"",RIGHTB(INT(ABS(入力用!$AV108)/100),1))</f>
        <v/>
      </c>
      <c r="AN108" s="565" t="str">
        <f>IF(ABS(入力用!$AV108)&lt;10,"",RIGHTB(INT(ABS(入力用!$AV108)/10),1))</f>
        <v/>
      </c>
      <c r="AO108" s="542" t="str">
        <f>IF(ABS(入力用!$AV108)&lt;1,"",RIGHTB(入力用!$AV108,1))</f>
        <v/>
      </c>
      <c r="AP108" s="511" t="str">
        <f>IF(入力用!X108="","",IF(入力用!$AM108=3,"",RIGHTB(INT(入力用!$AT108/10),1)))</f>
        <v/>
      </c>
      <c r="AQ108" s="512" t="str">
        <f>IF(入力用!X108="","",RIGHTB(入力用!$AT108,1))</f>
        <v/>
      </c>
      <c r="AR108" s="514" t="s">
        <v>48</v>
      </c>
      <c r="AS108" s="97" t="str">
        <f>IF(入力用!$AV108&lt;0,"▲","")</f>
        <v/>
      </c>
      <c r="AT108" s="98"/>
      <c r="AU108" s="565" t="str">
        <f>IF(ABS(入力用!$BE108)&lt;10000,"",RIGHTB(INT(ABS(入力用!$BE108)/10000),1))</f>
        <v/>
      </c>
      <c r="AV108" s="567" t="str">
        <f>IF(ABS(入力用!$BE108)&lt;1000,"",RIGHTB(INT(ABS(入力用!$BE108)/1000),1))</f>
        <v/>
      </c>
      <c r="AW108" s="564" t="str">
        <f>IF(ABS(入力用!$BE108)&lt;100,"",RIGHTB(INT(ABS(入力用!$BE108)/100),1))</f>
        <v/>
      </c>
      <c r="AX108" s="565" t="str">
        <f>IF(ABS(入力用!$BE108)&lt;10,"",RIGHTB(INT(ABS(入力用!$BE108)/10),1))</f>
        <v/>
      </c>
      <c r="AY108" s="542" t="str">
        <f>IF(ABS(入力用!$BE108)=0,"",RIGHTB(入力用!$BE108,1))</f>
        <v/>
      </c>
      <c r="AZ108" s="410"/>
      <c r="BA108" s="568"/>
      <c r="BB108" s="568"/>
      <c r="BC108" s="569"/>
      <c r="BD108" s="412"/>
      <c r="BE108" s="413"/>
      <c r="BF108" s="413"/>
      <c r="BG108" s="413"/>
      <c r="BH108" s="413"/>
      <c r="BI108" s="414"/>
      <c r="BJ108" s="415"/>
      <c r="BK108" s="416"/>
      <c r="BL108" s="417"/>
      <c r="BM108" s="418"/>
      <c r="BN108" s="493"/>
      <c r="BO108" s="417"/>
      <c r="BP108" s="418"/>
      <c r="BQ108" s="493"/>
      <c r="BR108" s="563"/>
      <c r="BS108" s="566"/>
      <c r="BT108" s="475"/>
      <c r="BU108" s="418"/>
      <c r="BV108" s="493"/>
      <c r="BW108" s="417"/>
      <c r="BX108" s="418"/>
      <c r="BY108" s="493"/>
      <c r="BZ108" s="563"/>
      <c r="CA108" s="474"/>
    </row>
    <row r="109" spans="1:79" ht="13.5" customHeight="1" x14ac:dyDescent="0.15">
      <c r="A109" s="435"/>
      <c r="B109" s="430"/>
      <c r="C109" s="431"/>
      <c r="D109" s="431"/>
      <c r="E109" s="431"/>
      <c r="F109" s="431"/>
      <c r="G109" s="431"/>
      <c r="H109" s="431"/>
      <c r="I109" s="432"/>
      <c r="J109" s="547" t="str">
        <f>IF(入力用!F109="","",入力用!F109)</f>
        <v/>
      </c>
      <c r="K109" s="548"/>
      <c r="L109" s="548"/>
      <c r="M109" s="548"/>
      <c r="N109" s="548"/>
      <c r="O109" s="549"/>
      <c r="P109" s="430"/>
      <c r="Q109" s="431"/>
      <c r="R109" s="431"/>
      <c r="S109" s="431"/>
      <c r="T109" s="431"/>
      <c r="U109" s="431"/>
      <c r="V109" s="431"/>
      <c r="W109" s="431"/>
      <c r="X109" s="431"/>
      <c r="Y109" s="431"/>
      <c r="Z109" s="431"/>
      <c r="AA109" s="432"/>
      <c r="AB109" s="430"/>
      <c r="AC109" s="432"/>
      <c r="AD109" s="554"/>
      <c r="AE109" s="558"/>
      <c r="AF109" s="559"/>
      <c r="AG109" s="560"/>
      <c r="AH109" s="100" t="str">
        <f>IF(ABS(入力用!$AV108)&lt;10000000,"",RIGHTB(INT(ABS(入力用!$AV108)/10000000),1))</f>
        <v/>
      </c>
      <c r="AI109" s="101" t="str">
        <f>IF(ABS(入力用!$AV108)&lt;1000000,"",RIGHTB(INT(ABS(入力用!$AV108)/1000000),1))</f>
        <v/>
      </c>
      <c r="AJ109" s="564"/>
      <c r="AK109" s="565"/>
      <c r="AL109" s="567"/>
      <c r="AM109" s="564"/>
      <c r="AN109" s="565"/>
      <c r="AO109" s="542"/>
      <c r="AP109" s="511"/>
      <c r="AQ109" s="513"/>
      <c r="AR109" s="514"/>
      <c r="AS109" s="91" t="str">
        <f>IF(ABS(入力用!$BE108)&lt;1000000,"",RIGHTB(INT(ABS(入力用!$BE108)/1000000),1))</f>
        <v/>
      </c>
      <c r="AT109" s="93" t="str">
        <f>IF(ABS(入力用!$BE108)&lt;100000,"",RIGHTB(INT(ABS(入力用!$BE108)/100000),1))</f>
        <v/>
      </c>
      <c r="AU109" s="565"/>
      <c r="AV109" s="567"/>
      <c r="AW109" s="564"/>
      <c r="AX109" s="565"/>
      <c r="AY109" s="542"/>
      <c r="AZ109" s="411"/>
      <c r="BA109" s="388"/>
      <c r="BB109" s="388"/>
      <c r="BC109" s="390"/>
      <c r="BD109" s="378"/>
      <c r="BE109" s="379"/>
      <c r="BF109" s="379"/>
      <c r="BG109" s="379"/>
      <c r="BH109" s="379"/>
      <c r="BI109" s="380"/>
      <c r="BJ109" s="395"/>
      <c r="BK109" s="397"/>
      <c r="BL109" s="399"/>
      <c r="BM109" s="401"/>
      <c r="BN109" s="403"/>
      <c r="BO109" s="399"/>
      <c r="BP109" s="401"/>
      <c r="BQ109" s="403"/>
      <c r="BR109" s="405"/>
      <c r="BS109" s="566"/>
      <c r="BT109" s="409"/>
      <c r="BU109" s="401"/>
      <c r="BV109" s="403"/>
      <c r="BW109" s="399"/>
      <c r="BX109" s="401"/>
      <c r="BY109" s="403"/>
      <c r="BZ109" s="405"/>
      <c r="CA109" s="409"/>
    </row>
    <row r="110" spans="1:79" ht="13.5" customHeight="1" x14ac:dyDescent="0.15">
      <c r="A110" s="434" t="str">
        <f>IF(入力用!A110="","",入力用!A110)</f>
        <v/>
      </c>
      <c r="B110" s="427" t="str">
        <f>IF(入力用!B110="","",入力用!B110)</f>
        <v/>
      </c>
      <c r="C110" s="428"/>
      <c r="D110" s="428"/>
      <c r="E110" s="428"/>
      <c r="F110" s="428"/>
      <c r="G110" s="428"/>
      <c r="H110" s="428"/>
      <c r="I110" s="429"/>
      <c r="J110" s="570" t="str">
        <f>IF(入力用!F110="","",入力用!F110)</f>
        <v/>
      </c>
      <c r="K110" s="571"/>
      <c r="L110" s="571"/>
      <c r="M110" s="571"/>
      <c r="N110" s="571"/>
      <c r="O110" s="572"/>
      <c r="P110" s="427" t="str">
        <f>IF(入力用!G110="","",入力用!G110)</f>
        <v/>
      </c>
      <c r="Q110" s="428"/>
      <c r="R110" s="428"/>
      <c r="S110" s="428"/>
      <c r="T110" s="428"/>
      <c r="U110" s="428"/>
      <c r="V110" s="428"/>
      <c r="W110" s="428"/>
      <c r="X110" s="428"/>
      <c r="Y110" s="428"/>
      <c r="Z110" s="428"/>
      <c r="AA110" s="429"/>
      <c r="AB110" s="427" t="str">
        <f>IF(入力用!R110="","",入力用!R110)</f>
        <v/>
      </c>
      <c r="AC110" s="429"/>
      <c r="AD110" s="553" t="str">
        <f>IF(入力用!T110="","",入力用!T110)</f>
        <v/>
      </c>
      <c r="AE110" s="555" t="str">
        <f>IF(入力用!U110="","",入力用!U110)</f>
        <v/>
      </c>
      <c r="AF110" s="556"/>
      <c r="AG110" s="557"/>
      <c r="AH110" s="97" t="str">
        <f>IF(入力用!$AV110&lt;0,"▲","")</f>
        <v/>
      </c>
      <c r="AI110" s="99"/>
      <c r="AJ110" s="564" t="str">
        <f>IF(ABS(入力用!$AV110)&lt;100000,"",RIGHTB(INT(ABS(入力用!$AV110)/100000),1))</f>
        <v/>
      </c>
      <c r="AK110" s="565" t="str">
        <f>IF(ABS(入力用!$AV110)&lt;10000,"",RIGHTB(INT(ABS(入力用!$AV110)/10000),1))</f>
        <v/>
      </c>
      <c r="AL110" s="567" t="str">
        <f>IF(ABS(入力用!$AV110)&lt;1000,"",RIGHTB(INT(ABS(入力用!$AV110)/1000),1))</f>
        <v/>
      </c>
      <c r="AM110" s="564" t="str">
        <f>IF(ABS(入力用!$AV110)&lt;100,"",RIGHTB(INT(ABS(入力用!$AV110)/100),1))</f>
        <v/>
      </c>
      <c r="AN110" s="565" t="str">
        <f>IF(ABS(入力用!$AV110)&lt;10,"",RIGHTB(INT(ABS(入力用!$AV110)/10),1))</f>
        <v/>
      </c>
      <c r="AO110" s="542" t="str">
        <f>IF(ABS(入力用!$AV110)&lt;1,"",RIGHTB(入力用!$AV110,1))</f>
        <v/>
      </c>
      <c r="AP110" s="511" t="str">
        <f>IF(入力用!X110="","",IF(入力用!$AM110=3,"",RIGHTB(INT(入力用!$AT110/10),1)))</f>
        <v/>
      </c>
      <c r="AQ110" s="512" t="str">
        <f>IF(入力用!X110="","",RIGHTB(入力用!$AT110,1))</f>
        <v/>
      </c>
      <c r="AR110" s="514" t="s">
        <v>48</v>
      </c>
      <c r="AS110" s="97" t="str">
        <f>IF(入力用!$AV110&lt;0,"▲","")</f>
        <v/>
      </c>
      <c r="AT110" s="98"/>
      <c r="AU110" s="565" t="str">
        <f>IF(ABS(入力用!$BE110)&lt;10000,"",RIGHTB(INT(ABS(入力用!$BE110)/10000),1))</f>
        <v/>
      </c>
      <c r="AV110" s="567" t="str">
        <f>IF(ABS(入力用!$BE110)&lt;1000,"",RIGHTB(INT(ABS(入力用!$BE110)/1000),1))</f>
        <v/>
      </c>
      <c r="AW110" s="564" t="str">
        <f>IF(ABS(入力用!$BE110)&lt;100,"",RIGHTB(INT(ABS(入力用!$BE110)/100),1))</f>
        <v/>
      </c>
      <c r="AX110" s="565" t="str">
        <f>IF(ABS(入力用!$BE110)&lt;10,"",RIGHTB(INT(ABS(入力用!$BE110)/10),1))</f>
        <v/>
      </c>
      <c r="AY110" s="542" t="str">
        <f>IF(ABS(入力用!$BE110)=0,"",RIGHTB(入力用!$BE110,1))</f>
        <v/>
      </c>
      <c r="AZ110" s="410"/>
      <c r="BA110" s="568"/>
      <c r="BB110" s="568"/>
      <c r="BC110" s="569"/>
      <c r="BD110" s="412"/>
      <c r="BE110" s="413"/>
      <c r="BF110" s="413"/>
      <c r="BG110" s="413"/>
      <c r="BH110" s="413"/>
      <c r="BI110" s="414"/>
      <c r="BJ110" s="415"/>
      <c r="BK110" s="416"/>
      <c r="BL110" s="417"/>
      <c r="BM110" s="418"/>
      <c r="BN110" s="493"/>
      <c r="BO110" s="417"/>
      <c r="BP110" s="418"/>
      <c r="BQ110" s="493"/>
      <c r="BR110" s="563"/>
      <c r="BS110" s="566"/>
      <c r="BT110" s="475"/>
      <c r="BU110" s="418"/>
      <c r="BV110" s="493"/>
      <c r="BW110" s="417"/>
      <c r="BX110" s="418"/>
      <c r="BY110" s="493"/>
      <c r="BZ110" s="563"/>
      <c r="CA110" s="474"/>
    </row>
    <row r="111" spans="1:79" ht="13.5" customHeight="1" x14ac:dyDescent="0.15">
      <c r="A111" s="435"/>
      <c r="B111" s="430"/>
      <c r="C111" s="431"/>
      <c r="D111" s="431"/>
      <c r="E111" s="431"/>
      <c r="F111" s="431"/>
      <c r="G111" s="431"/>
      <c r="H111" s="431"/>
      <c r="I111" s="432"/>
      <c r="J111" s="547" t="str">
        <f>IF(入力用!F111="","",入力用!F111)</f>
        <v/>
      </c>
      <c r="K111" s="548"/>
      <c r="L111" s="548"/>
      <c r="M111" s="548"/>
      <c r="N111" s="548"/>
      <c r="O111" s="549"/>
      <c r="P111" s="430"/>
      <c r="Q111" s="431"/>
      <c r="R111" s="431"/>
      <c r="S111" s="431"/>
      <c r="T111" s="431"/>
      <c r="U111" s="431"/>
      <c r="V111" s="431"/>
      <c r="W111" s="431"/>
      <c r="X111" s="431"/>
      <c r="Y111" s="431"/>
      <c r="Z111" s="431"/>
      <c r="AA111" s="432"/>
      <c r="AB111" s="430"/>
      <c r="AC111" s="432"/>
      <c r="AD111" s="554"/>
      <c r="AE111" s="558"/>
      <c r="AF111" s="559"/>
      <c r="AG111" s="560"/>
      <c r="AH111" s="100" t="str">
        <f>IF(ABS(入力用!$AV110)&lt;10000000,"",RIGHTB(INT(ABS(入力用!$AV110)/10000000),1))</f>
        <v/>
      </c>
      <c r="AI111" s="101" t="str">
        <f>IF(ABS(入力用!$AV110)&lt;1000000,"",RIGHTB(INT(ABS(入力用!$AV110)/1000000),1))</f>
        <v/>
      </c>
      <c r="AJ111" s="564"/>
      <c r="AK111" s="565"/>
      <c r="AL111" s="567"/>
      <c r="AM111" s="564"/>
      <c r="AN111" s="565"/>
      <c r="AO111" s="542"/>
      <c r="AP111" s="511"/>
      <c r="AQ111" s="513"/>
      <c r="AR111" s="514"/>
      <c r="AS111" s="91" t="str">
        <f>IF(ABS(入力用!$BE110)&lt;1000000,"",RIGHTB(INT(ABS(入力用!$BE110)/1000000),1))</f>
        <v/>
      </c>
      <c r="AT111" s="93" t="str">
        <f>IF(ABS(入力用!$BE110)&lt;100000,"",RIGHTB(INT(ABS(入力用!$BE110)/100000),1))</f>
        <v/>
      </c>
      <c r="AU111" s="565"/>
      <c r="AV111" s="567"/>
      <c r="AW111" s="564"/>
      <c r="AX111" s="565"/>
      <c r="AY111" s="542"/>
      <c r="AZ111" s="411"/>
      <c r="BA111" s="388"/>
      <c r="BB111" s="388"/>
      <c r="BC111" s="390"/>
      <c r="BD111" s="378"/>
      <c r="BE111" s="379"/>
      <c r="BF111" s="379"/>
      <c r="BG111" s="379"/>
      <c r="BH111" s="379"/>
      <c r="BI111" s="380"/>
      <c r="BJ111" s="395"/>
      <c r="BK111" s="397"/>
      <c r="BL111" s="399"/>
      <c r="BM111" s="401"/>
      <c r="BN111" s="403"/>
      <c r="BO111" s="399"/>
      <c r="BP111" s="401"/>
      <c r="BQ111" s="403"/>
      <c r="BR111" s="405"/>
      <c r="BS111" s="566"/>
      <c r="BT111" s="409"/>
      <c r="BU111" s="401"/>
      <c r="BV111" s="403"/>
      <c r="BW111" s="399"/>
      <c r="BX111" s="401"/>
      <c r="BY111" s="403"/>
      <c r="BZ111" s="405"/>
      <c r="CA111" s="409"/>
    </row>
    <row r="112" spans="1:79" ht="13.5" customHeight="1" x14ac:dyDescent="0.15">
      <c r="A112" s="434" t="str">
        <f>IF(入力用!A112="","",入力用!A112)</f>
        <v/>
      </c>
      <c r="B112" s="427" t="str">
        <f>IF(入力用!B112="","",入力用!B112)</f>
        <v/>
      </c>
      <c r="C112" s="428"/>
      <c r="D112" s="428"/>
      <c r="E112" s="428"/>
      <c r="F112" s="428"/>
      <c r="G112" s="428"/>
      <c r="H112" s="428"/>
      <c r="I112" s="429"/>
      <c r="J112" s="570" t="str">
        <f>IF(入力用!F112="","",入力用!F112)</f>
        <v/>
      </c>
      <c r="K112" s="571"/>
      <c r="L112" s="571"/>
      <c r="M112" s="571"/>
      <c r="N112" s="571"/>
      <c r="O112" s="572"/>
      <c r="P112" s="427" t="str">
        <f>IF(入力用!G112="","",入力用!G112)</f>
        <v/>
      </c>
      <c r="Q112" s="428"/>
      <c r="R112" s="428"/>
      <c r="S112" s="428"/>
      <c r="T112" s="428"/>
      <c r="U112" s="428"/>
      <c r="V112" s="428"/>
      <c r="W112" s="428"/>
      <c r="X112" s="428"/>
      <c r="Y112" s="428"/>
      <c r="Z112" s="428"/>
      <c r="AA112" s="429"/>
      <c r="AB112" s="427" t="str">
        <f>IF(入力用!R112="","",入力用!R112)</f>
        <v/>
      </c>
      <c r="AC112" s="429"/>
      <c r="AD112" s="553" t="str">
        <f>IF(入力用!T112="","",入力用!T112)</f>
        <v/>
      </c>
      <c r="AE112" s="555" t="str">
        <f>IF(入力用!U112="","",入力用!U112)</f>
        <v/>
      </c>
      <c r="AF112" s="556"/>
      <c r="AG112" s="557"/>
      <c r="AH112" s="97" t="str">
        <f>IF(入力用!$AV112&lt;0,"▲","")</f>
        <v/>
      </c>
      <c r="AI112" s="99"/>
      <c r="AJ112" s="564" t="str">
        <f>IF(ABS(入力用!$AV112)&lt;100000,"",RIGHTB(INT(ABS(入力用!$AV112)/100000),1))</f>
        <v/>
      </c>
      <c r="AK112" s="565" t="str">
        <f>IF(ABS(入力用!$AV112)&lt;10000,"",RIGHTB(INT(ABS(入力用!$AV112)/10000),1))</f>
        <v/>
      </c>
      <c r="AL112" s="567" t="str">
        <f>IF(ABS(入力用!$AV112)&lt;1000,"",RIGHTB(INT(ABS(入力用!$AV112)/1000),1))</f>
        <v/>
      </c>
      <c r="AM112" s="564" t="str">
        <f>IF(ABS(入力用!$AV112)&lt;100,"",RIGHTB(INT(ABS(入力用!$AV112)/100),1))</f>
        <v/>
      </c>
      <c r="AN112" s="565" t="str">
        <f>IF(ABS(入力用!$AV112)&lt;10,"",RIGHTB(INT(ABS(入力用!$AV112)/10),1))</f>
        <v/>
      </c>
      <c r="AO112" s="542" t="str">
        <f>IF(ABS(入力用!$AV112)&lt;1,"",RIGHTB(入力用!$AV112,1))</f>
        <v/>
      </c>
      <c r="AP112" s="511" t="str">
        <f>IF(入力用!X112="","",IF(入力用!$AM112=3,"",RIGHTB(INT(入力用!$AT112/10),1)))</f>
        <v/>
      </c>
      <c r="AQ112" s="512" t="str">
        <f>IF(入力用!X112="","",RIGHTB(入力用!$AT112,1))</f>
        <v/>
      </c>
      <c r="AR112" s="514" t="s">
        <v>48</v>
      </c>
      <c r="AS112" s="97" t="str">
        <f>IF(入力用!$AV112&lt;0,"▲","")</f>
        <v/>
      </c>
      <c r="AT112" s="98"/>
      <c r="AU112" s="565" t="str">
        <f>IF(ABS(入力用!$BE112)&lt;10000,"",RIGHTB(INT(ABS(入力用!$BE112)/10000),1))</f>
        <v/>
      </c>
      <c r="AV112" s="567" t="str">
        <f>IF(ABS(入力用!$BE112)&lt;1000,"",RIGHTB(INT(ABS(入力用!$BE112)/1000),1))</f>
        <v/>
      </c>
      <c r="AW112" s="564" t="str">
        <f>IF(ABS(入力用!$BE112)&lt;100,"",RIGHTB(INT(ABS(入力用!$BE112)/100),1))</f>
        <v/>
      </c>
      <c r="AX112" s="565" t="str">
        <f>IF(ABS(入力用!$BE112)&lt;10,"",RIGHTB(INT(ABS(入力用!$BE112)/10),1))</f>
        <v/>
      </c>
      <c r="AY112" s="542" t="str">
        <f>IF(ABS(入力用!$BE112)=0,"",RIGHTB(入力用!$BE112,1))</f>
        <v/>
      </c>
      <c r="AZ112" s="410"/>
      <c r="BA112" s="568"/>
      <c r="BB112" s="568"/>
      <c r="BC112" s="569"/>
      <c r="BD112" s="412"/>
      <c r="BE112" s="413"/>
      <c r="BF112" s="413"/>
      <c r="BG112" s="413"/>
      <c r="BH112" s="413"/>
      <c r="BI112" s="414"/>
      <c r="BJ112" s="415"/>
      <c r="BK112" s="416"/>
      <c r="BL112" s="417"/>
      <c r="BM112" s="418"/>
      <c r="BN112" s="493"/>
      <c r="BO112" s="417"/>
      <c r="BP112" s="418"/>
      <c r="BQ112" s="493"/>
      <c r="BR112" s="563"/>
      <c r="BS112" s="566"/>
      <c r="BT112" s="475"/>
      <c r="BU112" s="418"/>
      <c r="BV112" s="493"/>
      <c r="BW112" s="417"/>
      <c r="BX112" s="418"/>
      <c r="BY112" s="493"/>
      <c r="BZ112" s="563"/>
      <c r="CA112" s="474"/>
    </row>
    <row r="113" spans="1:79" ht="13.5" customHeight="1" x14ac:dyDescent="0.15">
      <c r="A113" s="435"/>
      <c r="B113" s="430"/>
      <c r="C113" s="431"/>
      <c r="D113" s="431"/>
      <c r="E113" s="431"/>
      <c r="F113" s="431"/>
      <c r="G113" s="431"/>
      <c r="H113" s="431"/>
      <c r="I113" s="432"/>
      <c r="J113" s="547" t="str">
        <f>IF(入力用!F113="","",入力用!F113)</f>
        <v/>
      </c>
      <c r="K113" s="548"/>
      <c r="L113" s="548"/>
      <c r="M113" s="548"/>
      <c r="N113" s="548"/>
      <c r="O113" s="549"/>
      <c r="P113" s="430"/>
      <c r="Q113" s="431"/>
      <c r="R113" s="431"/>
      <c r="S113" s="431"/>
      <c r="T113" s="431"/>
      <c r="U113" s="431"/>
      <c r="V113" s="431"/>
      <c r="W113" s="431"/>
      <c r="X113" s="431"/>
      <c r="Y113" s="431"/>
      <c r="Z113" s="431"/>
      <c r="AA113" s="432"/>
      <c r="AB113" s="430"/>
      <c r="AC113" s="432"/>
      <c r="AD113" s="554"/>
      <c r="AE113" s="558"/>
      <c r="AF113" s="559"/>
      <c r="AG113" s="560"/>
      <c r="AH113" s="100" t="str">
        <f>IF(ABS(入力用!$AV112)&lt;10000000,"",RIGHTB(INT(ABS(入力用!$AV112)/10000000),1))</f>
        <v/>
      </c>
      <c r="AI113" s="101" t="str">
        <f>IF(ABS(入力用!$AV112)&lt;1000000,"",RIGHTB(INT(ABS(入力用!$AV112)/1000000),1))</f>
        <v/>
      </c>
      <c r="AJ113" s="564"/>
      <c r="AK113" s="565"/>
      <c r="AL113" s="567"/>
      <c r="AM113" s="564"/>
      <c r="AN113" s="565"/>
      <c r="AO113" s="542"/>
      <c r="AP113" s="511"/>
      <c r="AQ113" s="513"/>
      <c r="AR113" s="514"/>
      <c r="AS113" s="91" t="str">
        <f>IF(ABS(入力用!$BE112)&lt;1000000,"",RIGHTB(INT(ABS(入力用!$BE112)/1000000),1))</f>
        <v/>
      </c>
      <c r="AT113" s="93" t="str">
        <f>IF(ABS(入力用!$BE112)&lt;100000,"",RIGHTB(INT(ABS(入力用!$BE112)/100000),1))</f>
        <v/>
      </c>
      <c r="AU113" s="565"/>
      <c r="AV113" s="567"/>
      <c r="AW113" s="564"/>
      <c r="AX113" s="565"/>
      <c r="AY113" s="542"/>
      <c r="AZ113" s="411"/>
      <c r="BA113" s="388"/>
      <c r="BB113" s="388"/>
      <c r="BC113" s="390"/>
      <c r="BD113" s="378"/>
      <c r="BE113" s="379"/>
      <c r="BF113" s="379"/>
      <c r="BG113" s="379"/>
      <c r="BH113" s="379"/>
      <c r="BI113" s="380"/>
      <c r="BJ113" s="395"/>
      <c r="BK113" s="397"/>
      <c r="BL113" s="399"/>
      <c r="BM113" s="401"/>
      <c r="BN113" s="403"/>
      <c r="BO113" s="399"/>
      <c r="BP113" s="401"/>
      <c r="BQ113" s="403"/>
      <c r="BR113" s="405"/>
      <c r="BS113" s="566"/>
      <c r="BT113" s="409"/>
      <c r="BU113" s="401"/>
      <c r="BV113" s="403"/>
      <c r="BW113" s="399"/>
      <c r="BX113" s="401"/>
      <c r="BY113" s="403"/>
      <c r="BZ113" s="405"/>
      <c r="CA113" s="409"/>
    </row>
    <row r="114" spans="1:79" ht="13.5" customHeight="1" x14ac:dyDescent="0.15">
      <c r="A114" s="434" t="str">
        <f>IF(入力用!A114="","",入力用!A114)</f>
        <v/>
      </c>
      <c r="B114" s="427" t="str">
        <f>IF(入力用!B114="","",入力用!B114)</f>
        <v/>
      </c>
      <c r="C114" s="428"/>
      <c r="D114" s="428"/>
      <c r="E114" s="428"/>
      <c r="F114" s="428"/>
      <c r="G114" s="428"/>
      <c r="H114" s="428"/>
      <c r="I114" s="429"/>
      <c r="J114" s="570" t="str">
        <f>IF(入力用!F114="","",入力用!F114)</f>
        <v/>
      </c>
      <c r="K114" s="571"/>
      <c r="L114" s="571"/>
      <c r="M114" s="571"/>
      <c r="N114" s="571"/>
      <c r="O114" s="572"/>
      <c r="P114" s="427" t="str">
        <f>IF(入力用!G114="","",入力用!G114)</f>
        <v/>
      </c>
      <c r="Q114" s="428"/>
      <c r="R114" s="428"/>
      <c r="S114" s="428"/>
      <c r="T114" s="428"/>
      <c r="U114" s="428"/>
      <c r="V114" s="428"/>
      <c r="W114" s="428"/>
      <c r="X114" s="428"/>
      <c r="Y114" s="428"/>
      <c r="Z114" s="428"/>
      <c r="AA114" s="429"/>
      <c r="AB114" s="427" t="str">
        <f>IF(入力用!R114="","",入力用!R114)</f>
        <v/>
      </c>
      <c r="AC114" s="429"/>
      <c r="AD114" s="553" t="str">
        <f>IF(入力用!T114="","",入力用!T114)</f>
        <v/>
      </c>
      <c r="AE114" s="555" t="str">
        <f>IF(入力用!U114="","",入力用!U114)</f>
        <v/>
      </c>
      <c r="AF114" s="556"/>
      <c r="AG114" s="557"/>
      <c r="AH114" s="97" t="str">
        <f>IF(入力用!$AV114&lt;0,"▲","")</f>
        <v/>
      </c>
      <c r="AI114" s="99"/>
      <c r="AJ114" s="564" t="str">
        <f>IF(ABS(入力用!$AV114)&lt;100000,"",RIGHTB(INT(ABS(入力用!$AV114)/100000),1))</f>
        <v/>
      </c>
      <c r="AK114" s="565" t="str">
        <f>IF(ABS(入力用!$AV114)&lt;10000,"",RIGHTB(INT(ABS(入力用!$AV114)/10000),1))</f>
        <v/>
      </c>
      <c r="AL114" s="567" t="str">
        <f>IF(ABS(入力用!$AV114)&lt;1000,"",RIGHTB(INT(ABS(入力用!$AV114)/1000),1))</f>
        <v/>
      </c>
      <c r="AM114" s="564" t="str">
        <f>IF(ABS(入力用!$AV114)&lt;100,"",RIGHTB(INT(ABS(入力用!$AV114)/100),1))</f>
        <v/>
      </c>
      <c r="AN114" s="565" t="str">
        <f>IF(ABS(入力用!$AV114)&lt;10,"",RIGHTB(INT(ABS(入力用!$AV114)/10),1))</f>
        <v/>
      </c>
      <c r="AO114" s="542" t="str">
        <f>IF(ABS(入力用!$AV114)&lt;1,"",RIGHTB(入力用!$AV114,1))</f>
        <v/>
      </c>
      <c r="AP114" s="511" t="str">
        <f>IF(入力用!X114="","",IF(入力用!$AM114=3,"",RIGHTB(INT(入力用!$AT114/10),1)))</f>
        <v/>
      </c>
      <c r="AQ114" s="512" t="str">
        <f>IF(入力用!X114="","",RIGHTB(入力用!$AT114,1))</f>
        <v/>
      </c>
      <c r="AR114" s="514" t="s">
        <v>48</v>
      </c>
      <c r="AS114" s="97" t="str">
        <f>IF(入力用!$AV114&lt;0,"▲","")</f>
        <v/>
      </c>
      <c r="AT114" s="98"/>
      <c r="AU114" s="565" t="str">
        <f>IF(ABS(入力用!$BE114)&lt;10000,"",RIGHTB(INT(ABS(入力用!$BE114)/10000),1))</f>
        <v/>
      </c>
      <c r="AV114" s="567" t="str">
        <f>IF(ABS(入力用!$BE114)&lt;1000,"",RIGHTB(INT(ABS(入力用!$BE114)/1000),1))</f>
        <v/>
      </c>
      <c r="AW114" s="564" t="str">
        <f>IF(ABS(入力用!$BE114)&lt;100,"",RIGHTB(INT(ABS(入力用!$BE114)/100),1))</f>
        <v/>
      </c>
      <c r="AX114" s="565" t="str">
        <f>IF(ABS(入力用!$BE114)&lt;10,"",RIGHTB(INT(ABS(入力用!$BE114)/10),1))</f>
        <v/>
      </c>
      <c r="AY114" s="542" t="str">
        <f>IF(ABS(入力用!$BE114)=0,"",RIGHTB(入力用!$BE114,1))</f>
        <v/>
      </c>
      <c r="AZ114" s="410"/>
      <c r="BA114" s="568"/>
      <c r="BB114" s="568"/>
      <c r="BC114" s="569"/>
      <c r="BD114" s="412"/>
      <c r="BE114" s="413"/>
      <c r="BF114" s="413"/>
      <c r="BG114" s="413"/>
      <c r="BH114" s="413"/>
      <c r="BI114" s="414"/>
      <c r="BJ114" s="415"/>
      <c r="BK114" s="416"/>
      <c r="BL114" s="417"/>
      <c r="BM114" s="418"/>
      <c r="BN114" s="493"/>
      <c r="BO114" s="417"/>
      <c r="BP114" s="418"/>
      <c r="BQ114" s="493"/>
      <c r="BR114" s="563"/>
      <c r="BS114" s="566"/>
      <c r="BT114" s="475"/>
      <c r="BU114" s="418"/>
      <c r="BV114" s="493"/>
      <c r="BW114" s="417"/>
      <c r="BX114" s="418"/>
      <c r="BY114" s="493"/>
      <c r="BZ114" s="563"/>
      <c r="CA114" s="474"/>
    </row>
    <row r="115" spans="1:79" ht="13.5" customHeight="1" x14ac:dyDescent="0.15">
      <c r="A115" s="435"/>
      <c r="B115" s="430"/>
      <c r="C115" s="431"/>
      <c r="D115" s="431"/>
      <c r="E115" s="431"/>
      <c r="F115" s="431"/>
      <c r="G115" s="431"/>
      <c r="H115" s="431"/>
      <c r="I115" s="432"/>
      <c r="J115" s="547" t="str">
        <f>IF(入力用!F115="","",入力用!F115)</f>
        <v/>
      </c>
      <c r="K115" s="548"/>
      <c r="L115" s="548"/>
      <c r="M115" s="548"/>
      <c r="N115" s="548"/>
      <c r="O115" s="549"/>
      <c r="P115" s="430"/>
      <c r="Q115" s="431"/>
      <c r="R115" s="431"/>
      <c r="S115" s="431"/>
      <c r="T115" s="431"/>
      <c r="U115" s="431"/>
      <c r="V115" s="431"/>
      <c r="W115" s="431"/>
      <c r="X115" s="431"/>
      <c r="Y115" s="431"/>
      <c r="Z115" s="431"/>
      <c r="AA115" s="432"/>
      <c r="AB115" s="430"/>
      <c r="AC115" s="432"/>
      <c r="AD115" s="554"/>
      <c r="AE115" s="558"/>
      <c r="AF115" s="559"/>
      <c r="AG115" s="560"/>
      <c r="AH115" s="100" t="str">
        <f>IF(ABS(入力用!$AV114)&lt;10000000,"",RIGHTB(INT(ABS(入力用!$AV114)/10000000),1))</f>
        <v/>
      </c>
      <c r="AI115" s="101" t="str">
        <f>IF(ABS(入力用!$AV114)&lt;1000000,"",RIGHTB(INT(ABS(入力用!$AV114)/1000000),1))</f>
        <v/>
      </c>
      <c r="AJ115" s="564"/>
      <c r="AK115" s="565"/>
      <c r="AL115" s="567"/>
      <c r="AM115" s="564"/>
      <c r="AN115" s="565"/>
      <c r="AO115" s="542"/>
      <c r="AP115" s="511"/>
      <c r="AQ115" s="513"/>
      <c r="AR115" s="514"/>
      <c r="AS115" s="91" t="str">
        <f>IF(ABS(入力用!$BE114)&lt;1000000,"",RIGHTB(INT(ABS(入力用!$BE114)/1000000),1))</f>
        <v/>
      </c>
      <c r="AT115" s="93" t="str">
        <f>IF(ABS(入力用!$BE114)&lt;100000,"",RIGHTB(INT(ABS(入力用!$BE114)/100000),1))</f>
        <v/>
      </c>
      <c r="AU115" s="565"/>
      <c r="AV115" s="567"/>
      <c r="AW115" s="564"/>
      <c r="AX115" s="565"/>
      <c r="AY115" s="542"/>
      <c r="AZ115" s="411"/>
      <c r="BA115" s="388"/>
      <c r="BB115" s="388"/>
      <c r="BC115" s="390"/>
      <c r="BD115" s="378"/>
      <c r="BE115" s="379"/>
      <c r="BF115" s="379"/>
      <c r="BG115" s="379"/>
      <c r="BH115" s="379"/>
      <c r="BI115" s="380"/>
      <c r="BJ115" s="395"/>
      <c r="BK115" s="397"/>
      <c r="BL115" s="399"/>
      <c r="BM115" s="401"/>
      <c r="BN115" s="403"/>
      <c r="BO115" s="399"/>
      <c r="BP115" s="401"/>
      <c r="BQ115" s="403"/>
      <c r="BR115" s="405"/>
      <c r="BS115" s="566"/>
      <c r="BT115" s="409"/>
      <c r="BU115" s="401"/>
      <c r="BV115" s="403"/>
      <c r="BW115" s="399"/>
      <c r="BX115" s="401"/>
      <c r="BY115" s="403"/>
      <c r="BZ115" s="405"/>
      <c r="CA115" s="409"/>
    </row>
    <row r="116" spans="1:79" ht="13.5" customHeight="1" x14ac:dyDescent="0.15">
      <c r="A116" s="434" t="str">
        <f>IF(入力用!A116="","",入力用!A116)</f>
        <v/>
      </c>
      <c r="B116" s="427" t="str">
        <f>IF(入力用!B116="","",入力用!B116)</f>
        <v/>
      </c>
      <c r="C116" s="428"/>
      <c r="D116" s="428"/>
      <c r="E116" s="428"/>
      <c r="F116" s="428"/>
      <c r="G116" s="428"/>
      <c r="H116" s="428"/>
      <c r="I116" s="429"/>
      <c r="J116" s="570" t="str">
        <f>IF(入力用!F116="","",入力用!F116)</f>
        <v/>
      </c>
      <c r="K116" s="571"/>
      <c r="L116" s="571"/>
      <c r="M116" s="571"/>
      <c r="N116" s="571"/>
      <c r="O116" s="572"/>
      <c r="P116" s="427" t="str">
        <f>IF(入力用!G116="","",入力用!G116)</f>
        <v/>
      </c>
      <c r="Q116" s="428"/>
      <c r="R116" s="428"/>
      <c r="S116" s="428"/>
      <c r="T116" s="428"/>
      <c r="U116" s="428"/>
      <c r="V116" s="428"/>
      <c r="W116" s="428"/>
      <c r="X116" s="428"/>
      <c r="Y116" s="428"/>
      <c r="Z116" s="428"/>
      <c r="AA116" s="429"/>
      <c r="AB116" s="427" t="str">
        <f>IF(入力用!R116="","",入力用!R116)</f>
        <v/>
      </c>
      <c r="AC116" s="429"/>
      <c r="AD116" s="553" t="str">
        <f>IF(入力用!T116="","",入力用!T116)</f>
        <v/>
      </c>
      <c r="AE116" s="555" t="str">
        <f>IF(入力用!U116="","",入力用!U116)</f>
        <v/>
      </c>
      <c r="AF116" s="556"/>
      <c r="AG116" s="557"/>
      <c r="AH116" s="97" t="str">
        <f>IF(入力用!$AV116&lt;0,"▲","")</f>
        <v/>
      </c>
      <c r="AI116" s="99"/>
      <c r="AJ116" s="564" t="str">
        <f>IF(ABS(入力用!$AV116)&lt;100000,"",RIGHTB(INT(ABS(入力用!$AV116)/100000),1))</f>
        <v/>
      </c>
      <c r="AK116" s="565" t="str">
        <f>IF(ABS(入力用!$AV116)&lt;10000,"",RIGHTB(INT(ABS(入力用!$AV116)/10000),1))</f>
        <v/>
      </c>
      <c r="AL116" s="567" t="str">
        <f>IF(ABS(入力用!$AV116)&lt;1000,"",RIGHTB(INT(ABS(入力用!$AV116)/1000),1))</f>
        <v/>
      </c>
      <c r="AM116" s="564" t="str">
        <f>IF(ABS(入力用!$AV116)&lt;100,"",RIGHTB(INT(ABS(入力用!$AV116)/100),1))</f>
        <v/>
      </c>
      <c r="AN116" s="565" t="str">
        <f>IF(ABS(入力用!$AV116)&lt;10,"",RIGHTB(INT(ABS(入力用!$AV116)/10),1))</f>
        <v/>
      </c>
      <c r="AO116" s="542" t="str">
        <f>IF(ABS(入力用!$AV116)&lt;1,"",RIGHTB(入力用!$AV116,1))</f>
        <v/>
      </c>
      <c r="AP116" s="511" t="str">
        <f>IF(入力用!X116="","",IF(入力用!$AM116=3,"",RIGHTB(INT(入力用!$AT116/10),1)))</f>
        <v/>
      </c>
      <c r="AQ116" s="512" t="str">
        <f>IF(入力用!X116="","",RIGHTB(入力用!$AT116,1))</f>
        <v/>
      </c>
      <c r="AR116" s="514" t="s">
        <v>48</v>
      </c>
      <c r="AS116" s="97" t="str">
        <f>IF(入力用!$AV116&lt;0,"▲","")</f>
        <v/>
      </c>
      <c r="AT116" s="98"/>
      <c r="AU116" s="565" t="str">
        <f>IF(ABS(入力用!$BE116)&lt;10000,"",RIGHTB(INT(ABS(入力用!$BE116)/10000),1))</f>
        <v/>
      </c>
      <c r="AV116" s="567" t="str">
        <f>IF(ABS(入力用!$BE116)&lt;1000,"",RIGHTB(INT(ABS(入力用!$BE116)/1000),1))</f>
        <v/>
      </c>
      <c r="AW116" s="564" t="str">
        <f>IF(ABS(入力用!$BE116)&lt;100,"",RIGHTB(INT(ABS(入力用!$BE116)/100),1))</f>
        <v/>
      </c>
      <c r="AX116" s="565" t="str">
        <f>IF(ABS(入力用!$BE116)&lt;10,"",RIGHTB(INT(ABS(入力用!$BE116)/10),1))</f>
        <v/>
      </c>
      <c r="AY116" s="542" t="str">
        <f>IF(ABS(入力用!$BE116)=0,"",RIGHTB(入力用!$BE116,1))</f>
        <v/>
      </c>
      <c r="AZ116" s="410"/>
      <c r="BA116" s="568"/>
      <c r="BB116" s="568"/>
      <c r="BC116" s="569"/>
      <c r="BD116" s="412"/>
      <c r="BE116" s="413"/>
      <c r="BF116" s="413"/>
      <c r="BG116" s="413"/>
      <c r="BH116" s="413"/>
      <c r="BI116" s="414"/>
      <c r="BJ116" s="415"/>
      <c r="BK116" s="416"/>
      <c r="BL116" s="417"/>
      <c r="BM116" s="418"/>
      <c r="BN116" s="493"/>
      <c r="BO116" s="417"/>
      <c r="BP116" s="418"/>
      <c r="BQ116" s="493"/>
      <c r="BR116" s="563"/>
      <c r="BS116" s="566"/>
      <c r="BT116" s="475"/>
      <c r="BU116" s="418"/>
      <c r="BV116" s="493"/>
      <c r="BW116" s="417"/>
      <c r="BX116" s="418"/>
      <c r="BY116" s="493"/>
      <c r="BZ116" s="563"/>
      <c r="CA116" s="474"/>
    </row>
    <row r="117" spans="1:79" ht="13.5" customHeight="1" x14ac:dyDescent="0.15">
      <c r="A117" s="435"/>
      <c r="B117" s="430"/>
      <c r="C117" s="431"/>
      <c r="D117" s="431"/>
      <c r="E117" s="431"/>
      <c r="F117" s="431"/>
      <c r="G117" s="431"/>
      <c r="H117" s="431"/>
      <c r="I117" s="432"/>
      <c r="J117" s="547" t="str">
        <f>IF(入力用!F117="","",入力用!F117)</f>
        <v/>
      </c>
      <c r="K117" s="548"/>
      <c r="L117" s="548"/>
      <c r="M117" s="548"/>
      <c r="N117" s="548"/>
      <c r="O117" s="549"/>
      <c r="P117" s="430"/>
      <c r="Q117" s="431"/>
      <c r="R117" s="431"/>
      <c r="S117" s="431"/>
      <c r="T117" s="431"/>
      <c r="U117" s="431"/>
      <c r="V117" s="431"/>
      <c r="W117" s="431"/>
      <c r="X117" s="431"/>
      <c r="Y117" s="431"/>
      <c r="Z117" s="431"/>
      <c r="AA117" s="432"/>
      <c r="AB117" s="430"/>
      <c r="AC117" s="432"/>
      <c r="AD117" s="554"/>
      <c r="AE117" s="558"/>
      <c r="AF117" s="559"/>
      <c r="AG117" s="560"/>
      <c r="AH117" s="100" t="str">
        <f>IF(ABS(入力用!$AV116)&lt;10000000,"",RIGHTB(INT(ABS(入力用!$AV116)/10000000),1))</f>
        <v/>
      </c>
      <c r="AI117" s="101" t="str">
        <f>IF(ABS(入力用!$AV116)&lt;1000000,"",RIGHTB(INT(ABS(入力用!$AV116)/1000000),1))</f>
        <v/>
      </c>
      <c r="AJ117" s="564"/>
      <c r="AK117" s="565"/>
      <c r="AL117" s="567"/>
      <c r="AM117" s="564"/>
      <c r="AN117" s="565"/>
      <c r="AO117" s="542"/>
      <c r="AP117" s="511"/>
      <c r="AQ117" s="513"/>
      <c r="AR117" s="514"/>
      <c r="AS117" s="91" t="str">
        <f>IF(ABS(入力用!$BE116)&lt;1000000,"",RIGHTB(INT(ABS(入力用!$BE116)/1000000),1))</f>
        <v/>
      </c>
      <c r="AT117" s="93" t="str">
        <f>IF(ABS(入力用!$BE116)&lt;100000,"",RIGHTB(INT(ABS(入力用!$BE116)/100000),1))</f>
        <v/>
      </c>
      <c r="AU117" s="565"/>
      <c r="AV117" s="567"/>
      <c r="AW117" s="564"/>
      <c r="AX117" s="565"/>
      <c r="AY117" s="542"/>
      <c r="AZ117" s="411"/>
      <c r="BA117" s="388"/>
      <c r="BB117" s="388"/>
      <c r="BC117" s="390"/>
      <c r="BD117" s="378"/>
      <c r="BE117" s="379"/>
      <c r="BF117" s="379"/>
      <c r="BG117" s="379"/>
      <c r="BH117" s="379"/>
      <c r="BI117" s="380"/>
      <c r="BJ117" s="395"/>
      <c r="BK117" s="397"/>
      <c r="BL117" s="399"/>
      <c r="BM117" s="401"/>
      <c r="BN117" s="403"/>
      <c r="BO117" s="399"/>
      <c r="BP117" s="401"/>
      <c r="BQ117" s="403"/>
      <c r="BR117" s="405"/>
      <c r="BS117" s="566"/>
      <c r="BT117" s="409"/>
      <c r="BU117" s="401"/>
      <c r="BV117" s="403"/>
      <c r="BW117" s="399"/>
      <c r="BX117" s="401"/>
      <c r="BY117" s="403"/>
      <c r="BZ117" s="405"/>
      <c r="CA117" s="409"/>
    </row>
    <row r="118" spans="1:79" ht="13.5" customHeight="1" x14ac:dyDescent="0.15">
      <c r="A118" s="434" t="str">
        <f>IF(入力用!A118="","",入力用!A118)</f>
        <v/>
      </c>
      <c r="B118" s="427" t="str">
        <f>IF(入力用!B118="","",入力用!B118)</f>
        <v/>
      </c>
      <c r="C118" s="428"/>
      <c r="D118" s="428"/>
      <c r="E118" s="428"/>
      <c r="F118" s="428"/>
      <c r="G118" s="428"/>
      <c r="H118" s="428"/>
      <c r="I118" s="429"/>
      <c r="J118" s="570" t="str">
        <f>IF(入力用!F118="","",入力用!F118)</f>
        <v/>
      </c>
      <c r="K118" s="571"/>
      <c r="L118" s="571"/>
      <c r="M118" s="571"/>
      <c r="N118" s="571"/>
      <c r="O118" s="572"/>
      <c r="P118" s="427" t="str">
        <f>IF(入力用!G118="","",入力用!G118)</f>
        <v/>
      </c>
      <c r="Q118" s="428"/>
      <c r="R118" s="428"/>
      <c r="S118" s="428"/>
      <c r="T118" s="428"/>
      <c r="U118" s="428"/>
      <c r="V118" s="428"/>
      <c r="W118" s="428"/>
      <c r="X118" s="428"/>
      <c r="Y118" s="428"/>
      <c r="Z118" s="428"/>
      <c r="AA118" s="429"/>
      <c r="AB118" s="427" t="str">
        <f>IF(入力用!R118="","",入力用!R118)</f>
        <v/>
      </c>
      <c r="AC118" s="429"/>
      <c r="AD118" s="553" t="str">
        <f>IF(入力用!T118="","",入力用!T118)</f>
        <v/>
      </c>
      <c r="AE118" s="555" t="str">
        <f>IF(入力用!U118="","",入力用!U118)</f>
        <v/>
      </c>
      <c r="AF118" s="556"/>
      <c r="AG118" s="557"/>
      <c r="AH118" s="97" t="str">
        <f>IF(入力用!$AV118&lt;0,"▲","")</f>
        <v/>
      </c>
      <c r="AI118" s="99"/>
      <c r="AJ118" s="564" t="str">
        <f>IF(ABS(入力用!$AV118)&lt;100000,"",RIGHTB(INT(ABS(入力用!$AV118)/100000),1))</f>
        <v/>
      </c>
      <c r="AK118" s="565" t="str">
        <f>IF(ABS(入力用!$AV118)&lt;10000,"",RIGHTB(INT(ABS(入力用!$AV118)/10000),1))</f>
        <v/>
      </c>
      <c r="AL118" s="567" t="str">
        <f>IF(ABS(入力用!$AV118)&lt;1000,"",RIGHTB(INT(ABS(入力用!$AV118)/1000),1))</f>
        <v/>
      </c>
      <c r="AM118" s="564" t="str">
        <f>IF(ABS(入力用!$AV118)&lt;100,"",RIGHTB(INT(ABS(入力用!$AV118)/100),1))</f>
        <v/>
      </c>
      <c r="AN118" s="565" t="str">
        <f>IF(ABS(入力用!$AV118)&lt;10,"",RIGHTB(INT(ABS(入力用!$AV118)/10),1))</f>
        <v/>
      </c>
      <c r="AO118" s="542" t="str">
        <f>IF(ABS(入力用!$AV118)&lt;1,"",RIGHTB(入力用!$AV118,1))</f>
        <v/>
      </c>
      <c r="AP118" s="511" t="str">
        <f>IF(入力用!X118="","",IF(入力用!$AM118=3,"",RIGHTB(INT(入力用!$AT118/10),1)))</f>
        <v/>
      </c>
      <c r="AQ118" s="512" t="str">
        <f>IF(入力用!X118="","",RIGHTB(入力用!$AT118,1))</f>
        <v/>
      </c>
      <c r="AR118" s="514" t="s">
        <v>48</v>
      </c>
      <c r="AS118" s="97" t="str">
        <f>IF(入力用!$AV118&lt;0,"▲","")</f>
        <v/>
      </c>
      <c r="AT118" s="98"/>
      <c r="AU118" s="565" t="str">
        <f>IF(ABS(入力用!$BE118)&lt;10000,"",RIGHTB(INT(ABS(入力用!$BE118)/10000),1))</f>
        <v/>
      </c>
      <c r="AV118" s="567" t="str">
        <f>IF(ABS(入力用!$BE118)&lt;1000,"",RIGHTB(INT(ABS(入力用!$BE118)/1000),1))</f>
        <v/>
      </c>
      <c r="AW118" s="564" t="str">
        <f>IF(ABS(入力用!$BE118)&lt;100,"",RIGHTB(INT(ABS(入力用!$BE118)/100),1))</f>
        <v/>
      </c>
      <c r="AX118" s="565" t="str">
        <f>IF(ABS(入力用!$BE118)&lt;10,"",RIGHTB(INT(ABS(入力用!$BE118)/10),1))</f>
        <v/>
      </c>
      <c r="AY118" s="542" t="str">
        <f>IF(ABS(入力用!$BE118)=0,"",RIGHTB(入力用!$BE118,1))</f>
        <v/>
      </c>
      <c r="AZ118" s="410"/>
      <c r="BA118" s="568"/>
      <c r="BB118" s="568"/>
      <c r="BC118" s="569"/>
      <c r="BD118" s="412"/>
      <c r="BE118" s="413"/>
      <c r="BF118" s="413"/>
      <c r="BG118" s="413"/>
      <c r="BH118" s="413"/>
      <c r="BI118" s="414"/>
      <c r="BJ118" s="415"/>
      <c r="BK118" s="416"/>
      <c r="BL118" s="417"/>
      <c r="BM118" s="418"/>
      <c r="BN118" s="493"/>
      <c r="BO118" s="417"/>
      <c r="BP118" s="418"/>
      <c r="BQ118" s="493"/>
      <c r="BR118" s="563"/>
      <c r="BS118" s="566"/>
      <c r="BT118" s="475"/>
      <c r="BU118" s="418"/>
      <c r="BV118" s="493"/>
      <c r="BW118" s="417"/>
      <c r="BX118" s="418"/>
      <c r="BY118" s="493"/>
      <c r="BZ118" s="563"/>
      <c r="CA118" s="474"/>
    </row>
    <row r="119" spans="1:79" ht="13.5" customHeight="1" x14ac:dyDescent="0.15">
      <c r="A119" s="435"/>
      <c r="B119" s="430"/>
      <c r="C119" s="431"/>
      <c r="D119" s="431"/>
      <c r="E119" s="431"/>
      <c r="F119" s="431"/>
      <c r="G119" s="431"/>
      <c r="H119" s="431"/>
      <c r="I119" s="432"/>
      <c r="J119" s="547" t="str">
        <f>IF(入力用!F119="","",入力用!F119)</f>
        <v/>
      </c>
      <c r="K119" s="548"/>
      <c r="L119" s="548"/>
      <c r="M119" s="548"/>
      <c r="N119" s="548"/>
      <c r="O119" s="549"/>
      <c r="P119" s="430"/>
      <c r="Q119" s="431"/>
      <c r="R119" s="431"/>
      <c r="S119" s="431"/>
      <c r="T119" s="431"/>
      <c r="U119" s="431"/>
      <c r="V119" s="431"/>
      <c r="W119" s="431"/>
      <c r="X119" s="431"/>
      <c r="Y119" s="431"/>
      <c r="Z119" s="431"/>
      <c r="AA119" s="432"/>
      <c r="AB119" s="430"/>
      <c r="AC119" s="432"/>
      <c r="AD119" s="554"/>
      <c r="AE119" s="558"/>
      <c r="AF119" s="559"/>
      <c r="AG119" s="560"/>
      <c r="AH119" s="100" t="str">
        <f>IF(ABS(入力用!$AV118)&lt;10000000,"",RIGHTB(INT(ABS(入力用!$AV118)/10000000),1))</f>
        <v/>
      </c>
      <c r="AI119" s="101" t="str">
        <f>IF(ABS(入力用!$AV118)&lt;1000000,"",RIGHTB(INT(ABS(入力用!$AV118)/1000000),1))</f>
        <v/>
      </c>
      <c r="AJ119" s="564"/>
      <c r="AK119" s="565"/>
      <c r="AL119" s="567"/>
      <c r="AM119" s="564"/>
      <c r="AN119" s="565"/>
      <c r="AO119" s="542"/>
      <c r="AP119" s="511"/>
      <c r="AQ119" s="513"/>
      <c r="AR119" s="514"/>
      <c r="AS119" s="91" t="str">
        <f>IF(ABS(入力用!$BE118)&lt;1000000,"",RIGHTB(INT(ABS(入力用!$BE118)/1000000),1))</f>
        <v/>
      </c>
      <c r="AT119" s="93" t="str">
        <f>IF(ABS(入力用!$BE118)&lt;100000,"",RIGHTB(INT(ABS(入力用!$BE118)/100000),1))</f>
        <v/>
      </c>
      <c r="AU119" s="565"/>
      <c r="AV119" s="567"/>
      <c r="AW119" s="564"/>
      <c r="AX119" s="565"/>
      <c r="AY119" s="542"/>
      <c r="AZ119" s="411"/>
      <c r="BA119" s="388"/>
      <c r="BB119" s="388"/>
      <c r="BC119" s="390"/>
      <c r="BD119" s="378"/>
      <c r="BE119" s="379"/>
      <c r="BF119" s="379"/>
      <c r="BG119" s="379"/>
      <c r="BH119" s="379"/>
      <c r="BI119" s="380"/>
      <c r="BJ119" s="395"/>
      <c r="BK119" s="397"/>
      <c r="BL119" s="399"/>
      <c r="BM119" s="401"/>
      <c r="BN119" s="403"/>
      <c r="BO119" s="399"/>
      <c r="BP119" s="401"/>
      <c r="BQ119" s="403"/>
      <c r="BR119" s="405"/>
      <c r="BS119" s="566"/>
      <c r="BT119" s="409"/>
      <c r="BU119" s="401"/>
      <c r="BV119" s="403"/>
      <c r="BW119" s="399"/>
      <c r="BX119" s="401"/>
      <c r="BY119" s="403"/>
      <c r="BZ119" s="405"/>
      <c r="CA119" s="409"/>
    </row>
    <row r="120" spans="1:79" ht="13.5" customHeight="1" x14ac:dyDescent="0.15">
      <c r="A120" s="434" t="str">
        <f>IF(入力用!A120="","",入力用!A120)</f>
        <v/>
      </c>
      <c r="B120" s="427" t="str">
        <f>IF(入力用!B120="","",入力用!B120)</f>
        <v/>
      </c>
      <c r="C120" s="428"/>
      <c r="D120" s="428"/>
      <c r="E120" s="428"/>
      <c r="F120" s="428"/>
      <c r="G120" s="428"/>
      <c r="H120" s="428"/>
      <c r="I120" s="429"/>
      <c r="J120" s="570" t="str">
        <f>IF(入力用!F120="","",入力用!F120)</f>
        <v/>
      </c>
      <c r="K120" s="571"/>
      <c r="L120" s="571"/>
      <c r="M120" s="571"/>
      <c r="N120" s="571"/>
      <c r="O120" s="572"/>
      <c r="P120" s="427" t="str">
        <f>IF(入力用!G120="","",入力用!G120)</f>
        <v/>
      </c>
      <c r="Q120" s="428"/>
      <c r="R120" s="428"/>
      <c r="S120" s="428"/>
      <c r="T120" s="428"/>
      <c r="U120" s="428"/>
      <c r="V120" s="428"/>
      <c r="W120" s="428"/>
      <c r="X120" s="428"/>
      <c r="Y120" s="428"/>
      <c r="Z120" s="428"/>
      <c r="AA120" s="429"/>
      <c r="AB120" s="427" t="str">
        <f>IF(入力用!R120="","",入力用!R120)</f>
        <v/>
      </c>
      <c r="AC120" s="429"/>
      <c r="AD120" s="553" t="str">
        <f>IF(入力用!T120="","",入力用!T120)</f>
        <v/>
      </c>
      <c r="AE120" s="555" t="str">
        <f>IF(入力用!U120="","",入力用!U120)</f>
        <v/>
      </c>
      <c r="AF120" s="556"/>
      <c r="AG120" s="557"/>
      <c r="AH120" s="97" t="str">
        <f>IF(入力用!$AV120&lt;0,"▲","")</f>
        <v/>
      </c>
      <c r="AI120" s="99"/>
      <c r="AJ120" s="564" t="str">
        <f>IF(ABS(入力用!$AV120)&lt;100000,"",RIGHTB(INT(ABS(入力用!$AV120)/100000),1))</f>
        <v/>
      </c>
      <c r="AK120" s="565" t="str">
        <f>IF(ABS(入力用!$AV120)&lt;10000,"",RIGHTB(INT(ABS(入力用!$AV120)/10000),1))</f>
        <v/>
      </c>
      <c r="AL120" s="567" t="str">
        <f>IF(ABS(入力用!$AV120)&lt;1000,"",RIGHTB(INT(ABS(入力用!$AV120)/1000),1))</f>
        <v/>
      </c>
      <c r="AM120" s="564" t="str">
        <f>IF(ABS(入力用!$AV120)&lt;100,"",RIGHTB(INT(ABS(入力用!$AV120)/100),1))</f>
        <v/>
      </c>
      <c r="AN120" s="565" t="str">
        <f>IF(ABS(入力用!$AV120)&lt;10,"",RIGHTB(INT(ABS(入力用!$AV120)/10),1))</f>
        <v/>
      </c>
      <c r="AO120" s="542" t="str">
        <f>IF(ABS(入力用!$AV120)&lt;1,"",RIGHTB(入力用!$AV120,1))</f>
        <v/>
      </c>
      <c r="AP120" s="511" t="str">
        <f>IF(入力用!X120="","",IF(入力用!$AM120=3,"",RIGHTB(INT(入力用!$AT120/10),1)))</f>
        <v/>
      </c>
      <c r="AQ120" s="512" t="str">
        <f>IF(入力用!X120="","",RIGHTB(入力用!$AT120,1))</f>
        <v/>
      </c>
      <c r="AR120" s="514" t="s">
        <v>48</v>
      </c>
      <c r="AS120" s="97" t="str">
        <f>IF(入力用!$AV120&lt;0,"▲","")</f>
        <v/>
      </c>
      <c r="AT120" s="67"/>
      <c r="AU120" s="565" t="str">
        <f>IF(ABS(入力用!$BE120)&lt;10000,"",RIGHTB(INT(ABS(入力用!$BE120)/10000),1))</f>
        <v/>
      </c>
      <c r="AV120" s="567" t="str">
        <f>IF(ABS(入力用!$BE120)&lt;1000,"",RIGHTB(INT(ABS(入力用!$BE120)/1000),1))</f>
        <v/>
      </c>
      <c r="AW120" s="564" t="str">
        <f>IF(ABS(入力用!$BE120)&lt;100,"",RIGHTB(INT(ABS(入力用!$BE120)/100),1))</f>
        <v/>
      </c>
      <c r="AX120" s="565" t="str">
        <f>IF(ABS(入力用!$BE120)&lt;10,"",RIGHTB(INT(ABS(入力用!$BE120)/10),1))</f>
        <v/>
      </c>
      <c r="AY120" s="542" t="str">
        <f>IF(ABS(入力用!$BE120)=0,"",RIGHTB(入力用!$BE120,1))</f>
        <v/>
      </c>
      <c r="AZ120" s="410"/>
      <c r="BA120" s="568"/>
      <c r="BB120" s="568"/>
      <c r="BC120" s="569"/>
      <c r="BD120" s="412"/>
      <c r="BE120" s="413"/>
      <c r="BF120" s="413"/>
      <c r="BG120" s="413"/>
      <c r="BH120" s="413"/>
      <c r="BI120" s="414"/>
      <c r="BJ120" s="415"/>
      <c r="BK120" s="416"/>
      <c r="BL120" s="417"/>
      <c r="BM120" s="418"/>
      <c r="BN120" s="493"/>
      <c r="BO120" s="417"/>
      <c r="BP120" s="418"/>
      <c r="BQ120" s="493"/>
      <c r="BR120" s="563"/>
      <c r="BS120" s="566"/>
      <c r="BT120" s="475"/>
      <c r="BU120" s="418"/>
      <c r="BV120" s="493"/>
      <c r="BW120" s="417"/>
      <c r="BX120" s="418"/>
      <c r="BY120" s="493"/>
      <c r="BZ120" s="563"/>
      <c r="CA120" s="474"/>
    </row>
    <row r="121" spans="1:79" ht="13.5" customHeight="1" x14ac:dyDescent="0.15">
      <c r="A121" s="435"/>
      <c r="B121" s="430"/>
      <c r="C121" s="431"/>
      <c r="D121" s="431"/>
      <c r="E121" s="431"/>
      <c r="F121" s="431"/>
      <c r="G121" s="431"/>
      <c r="H121" s="431"/>
      <c r="I121" s="432"/>
      <c r="J121" s="547" t="str">
        <f>IF(入力用!F121="","",入力用!F121)</f>
        <v/>
      </c>
      <c r="K121" s="548"/>
      <c r="L121" s="548"/>
      <c r="M121" s="548"/>
      <c r="N121" s="548"/>
      <c r="O121" s="549"/>
      <c r="P121" s="430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432"/>
      <c r="AB121" s="430"/>
      <c r="AC121" s="432"/>
      <c r="AD121" s="554"/>
      <c r="AE121" s="558"/>
      <c r="AF121" s="559"/>
      <c r="AG121" s="560"/>
      <c r="AH121" s="100" t="str">
        <f>IF(ABS(入力用!$AV120)&lt;10000000,"",RIGHTB(INT(ABS(入力用!$AV120)/10000000),1))</f>
        <v/>
      </c>
      <c r="AI121" s="101" t="str">
        <f>IF(ABS(入力用!$AV120)&lt;1000000,"",RIGHTB(INT(ABS(入力用!$AV120)/1000000),1))</f>
        <v/>
      </c>
      <c r="AJ121" s="564"/>
      <c r="AK121" s="565"/>
      <c r="AL121" s="567"/>
      <c r="AM121" s="564"/>
      <c r="AN121" s="565"/>
      <c r="AO121" s="542"/>
      <c r="AP121" s="511"/>
      <c r="AQ121" s="513"/>
      <c r="AR121" s="514"/>
      <c r="AS121" s="91" t="str">
        <f>IF(ABS(入力用!$BE120)&lt;1000000,"",RIGHTB(INT(ABS(入力用!$BE120)/1000000),1))</f>
        <v/>
      </c>
      <c r="AT121" s="68" t="str">
        <f>IF(ABS(入力用!$BE120)&lt;100000,"",RIGHTB(INT(ABS(入力用!$BE120)/100000),1))</f>
        <v/>
      </c>
      <c r="AU121" s="565"/>
      <c r="AV121" s="567"/>
      <c r="AW121" s="564"/>
      <c r="AX121" s="565"/>
      <c r="AY121" s="542"/>
      <c r="AZ121" s="411"/>
      <c r="BA121" s="388"/>
      <c r="BB121" s="388"/>
      <c r="BC121" s="390"/>
      <c r="BD121" s="378"/>
      <c r="BE121" s="379"/>
      <c r="BF121" s="379"/>
      <c r="BG121" s="379"/>
      <c r="BH121" s="379"/>
      <c r="BI121" s="380"/>
      <c r="BJ121" s="395"/>
      <c r="BK121" s="397"/>
      <c r="BL121" s="399"/>
      <c r="BM121" s="401"/>
      <c r="BN121" s="403"/>
      <c r="BO121" s="399"/>
      <c r="BP121" s="401"/>
      <c r="BQ121" s="403"/>
      <c r="BR121" s="405"/>
      <c r="BS121" s="566"/>
      <c r="BT121" s="409"/>
      <c r="BU121" s="401"/>
      <c r="BV121" s="403"/>
      <c r="BW121" s="399"/>
      <c r="BX121" s="401"/>
      <c r="BY121" s="403"/>
      <c r="BZ121" s="405"/>
      <c r="CA121" s="409"/>
    </row>
    <row r="122" spans="1:79" ht="13.5" customHeight="1" x14ac:dyDescent="0.15">
      <c r="A122" s="434" t="str">
        <f>IF(入力用!A122="","",入力用!A122)</f>
        <v/>
      </c>
      <c r="B122" s="427" t="str">
        <f>IF(入力用!B122="","",入力用!B122)</f>
        <v/>
      </c>
      <c r="C122" s="428"/>
      <c r="D122" s="428"/>
      <c r="E122" s="428"/>
      <c r="F122" s="428"/>
      <c r="G122" s="428"/>
      <c r="H122" s="428"/>
      <c r="I122" s="429"/>
      <c r="J122" s="570" t="str">
        <f>IF(入力用!F122="","",入力用!F122)</f>
        <v/>
      </c>
      <c r="K122" s="571"/>
      <c r="L122" s="571"/>
      <c r="M122" s="571"/>
      <c r="N122" s="571"/>
      <c r="O122" s="572"/>
      <c r="P122" s="427" t="str">
        <f>IF(入力用!G122="","",入力用!G122)</f>
        <v/>
      </c>
      <c r="Q122" s="428"/>
      <c r="R122" s="428"/>
      <c r="S122" s="428"/>
      <c r="T122" s="428"/>
      <c r="U122" s="428"/>
      <c r="V122" s="428"/>
      <c r="W122" s="428"/>
      <c r="X122" s="428"/>
      <c r="Y122" s="428"/>
      <c r="Z122" s="428"/>
      <c r="AA122" s="429"/>
      <c r="AB122" s="427" t="str">
        <f>IF(入力用!R122="","",入力用!R122)</f>
        <v/>
      </c>
      <c r="AC122" s="429"/>
      <c r="AD122" s="553" t="str">
        <f>IF(入力用!T122="","",入力用!T122)</f>
        <v/>
      </c>
      <c r="AE122" s="555" t="str">
        <f>IF(入力用!U122="","",入力用!U122)</f>
        <v/>
      </c>
      <c r="AF122" s="556"/>
      <c r="AG122" s="557"/>
      <c r="AH122" s="97" t="str">
        <f>IF(入力用!$AV122&lt;0,"▲","")</f>
        <v/>
      </c>
      <c r="AI122" s="99"/>
      <c r="AJ122" s="580" t="str">
        <f>IF(ABS(入力用!$AV122)&lt;100000,"",RIGHTB(INT(ABS(入力用!$AV122)/100000),1))</f>
        <v/>
      </c>
      <c r="AK122" s="582" t="str">
        <f>IF(ABS(入力用!$AV122)&lt;10000,"",RIGHTB(INT(ABS(入力用!$AV122)/10000),1))</f>
        <v/>
      </c>
      <c r="AL122" s="512" t="str">
        <f>IF(ABS(入力用!$AV122)&lt;1000,"",RIGHTB(INT(ABS(入力用!$AV122)/1000),1))</f>
        <v/>
      </c>
      <c r="AM122" s="580" t="str">
        <f>IF(ABS(入力用!$AV122)&lt;100,"",RIGHTB(INT(ABS(入力用!$AV122)/100),1))</f>
        <v/>
      </c>
      <c r="AN122" s="582" t="str">
        <f>IF(ABS(入力用!$AV122)&lt;10,"",RIGHTB(INT(ABS(入力用!$AV122)/10),1))</f>
        <v/>
      </c>
      <c r="AO122" s="585" t="str">
        <f>IF(ABS(入力用!$AV122)&lt;1,"",RIGHTB(入力用!$AV122,1))</f>
        <v/>
      </c>
      <c r="AP122" s="511" t="str">
        <f>IF(入力用!X122="","",IF(入力用!$AM122=3,"",RIGHTB(INT(入力用!$AT122/10),1)))</f>
        <v/>
      </c>
      <c r="AQ122" s="512" t="str">
        <f>IF(入力用!X122="","",RIGHTB(入力用!$AT122,1))</f>
        <v/>
      </c>
      <c r="AR122" s="588" t="s">
        <v>48</v>
      </c>
      <c r="AS122" s="97" t="str">
        <f>IF(入力用!$AV122&lt;0,"▲","")</f>
        <v/>
      </c>
      <c r="AT122" s="98"/>
      <c r="AU122" s="582" t="str">
        <f>IF(ABS(入力用!$BE122)&lt;10000,"",RIGHTB(INT(ABS(入力用!$BE122)/10000),1))</f>
        <v/>
      </c>
      <c r="AV122" s="512" t="str">
        <f>IF(ABS(入力用!$BE122)&lt;1000,"",RIGHTB(INT(ABS(入力用!$BE122)/1000),1))</f>
        <v/>
      </c>
      <c r="AW122" s="580" t="str">
        <f>IF(ABS(入力用!$BE122)&lt;100,"",RIGHTB(INT(ABS(入力用!$BE122)/100),1))</f>
        <v/>
      </c>
      <c r="AX122" s="582" t="str">
        <f>IF(ABS(入力用!$BE122)&lt;10,"",RIGHTB(INT(ABS(入力用!$BE122)/10),1))</f>
        <v/>
      </c>
      <c r="AY122" s="542" t="str">
        <f>IF(ABS(入力用!$BE122)=0,"",RIGHTB(入力用!$BE122,1))</f>
        <v/>
      </c>
      <c r="AZ122" s="410"/>
      <c r="BA122" s="568"/>
      <c r="BB122" s="568"/>
      <c r="BC122" s="569"/>
      <c r="BD122" s="412"/>
      <c r="BE122" s="413"/>
      <c r="BF122" s="413"/>
      <c r="BG122" s="413"/>
      <c r="BH122" s="413"/>
      <c r="BI122" s="414"/>
      <c r="BJ122" s="415"/>
      <c r="BK122" s="416"/>
      <c r="BL122" s="417"/>
      <c r="BM122" s="418"/>
      <c r="BN122" s="493"/>
      <c r="BO122" s="417"/>
      <c r="BP122" s="418"/>
      <c r="BQ122" s="493"/>
      <c r="BR122" s="563"/>
      <c r="BS122" s="566"/>
      <c r="BT122" s="475"/>
      <c r="BU122" s="418"/>
      <c r="BV122" s="493"/>
      <c r="BW122" s="417"/>
      <c r="BX122" s="418"/>
      <c r="BY122" s="493"/>
      <c r="BZ122" s="563"/>
      <c r="CA122" s="474"/>
    </row>
    <row r="123" spans="1:79" ht="13.5" customHeight="1" thickBot="1" x14ac:dyDescent="0.2">
      <c r="A123" s="573"/>
      <c r="B123" s="574"/>
      <c r="C123" s="590"/>
      <c r="D123" s="590"/>
      <c r="E123" s="590"/>
      <c r="F123" s="590"/>
      <c r="G123" s="590"/>
      <c r="H123" s="590"/>
      <c r="I123" s="575"/>
      <c r="J123" s="602" t="str">
        <f>IF(入力用!F123="","",入力用!F123)</f>
        <v/>
      </c>
      <c r="K123" s="603"/>
      <c r="L123" s="603"/>
      <c r="M123" s="603"/>
      <c r="N123" s="603"/>
      <c r="O123" s="604"/>
      <c r="P123" s="574"/>
      <c r="Q123" s="590"/>
      <c r="R123" s="590"/>
      <c r="S123" s="590"/>
      <c r="T123" s="590"/>
      <c r="U123" s="590"/>
      <c r="V123" s="590"/>
      <c r="W123" s="590"/>
      <c r="X123" s="590"/>
      <c r="Y123" s="590"/>
      <c r="Z123" s="590"/>
      <c r="AA123" s="575"/>
      <c r="AB123" s="574"/>
      <c r="AC123" s="575"/>
      <c r="AD123" s="576"/>
      <c r="AE123" s="577"/>
      <c r="AF123" s="578"/>
      <c r="AG123" s="579"/>
      <c r="AH123" s="43" t="str">
        <f>IF(ABS(入力用!$AV122)&lt;10000000,"",RIGHTB(INT(ABS(入力用!$AV122)/10000000),1))</f>
        <v/>
      </c>
      <c r="AI123" s="40" t="str">
        <f>IF(ABS(入力用!$AV122)&lt;1000000,"",RIGHTB(INT(ABS(入力用!$AV122)/1000000),1))</f>
        <v/>
      </c>
      <c r="AJ123" s="581"/>
      <c r="AK123" s="583"/>
      <c r="AL123" s="584"/>
      <c r="AM123" s="581"/>
      <c r="AN123" s="583"/>
      <c r="AO123" s="586"/>
      <c r="AP123" s="587"/>
      <c r="AQ123" s="584"/>
      <c r="AR123" s="589"/>
      <c r="AS123" s="87" t="str">
        <f>IF(ABS(入力用!$BE122)&lt;1000000,"",RIGHTB(INT(ABS(入力用!$BE122)/1000000),1))</f>
        <v/>
      </c>
      <c r="AT123" s="39" t="str">
        <f>IF(ABS(入力用!$BE122)&lt;100000,"",RIGHTB(INT(ABS(入力用!$BE122)/100000),1))</f>
        <v/>
      </c>
      <c r="AU123" s="583"/>
      <c r="AV123" s="584"/>
      <c r="AW123" s="581"/>
      <c r="AX123" s="583"/>
      <c r="AY123" s="591"/>
      <c r="AZ123" s="411"/>
      <c r="BA123" s="388"/>
      <c r="BB123" s="388"/>
      <c r="BC123" s="390"/>
      <c r="BD123" s="378"/>
      <c r="BE123" s="379"/>
      <c r="BF123" s="379"/>
      <c r="BG123" s="379"/>
      <c r="BH123" s="379"/>
      <c r="BI123" s="380"/>
      <c r="BJ123" s="395"/>
      <c r="BK123" s="397"/>
      <c r="BL123" s="399"/>
      <c r="BM123" s="401"/>
      <c r="BN123" s="403"/>
      <c r="BO123" s="399"/>
      <c r="BP123" s="401"/>
      <c r="BQ123" s="403"/>
      <c r="BR123" s="405"/>
      <c r="BS123" s="566"/>
      <c r="BT123" s="409"/>
      <c r="BU123" s="401"/>
      <c r="BV123" s="403"/>
      <c r="BW123" s="399"/>
      <c r="BX123" s="401"/>
      <c r="BY123" s="403"/>
      <c r="BZ123" s="405"/>
      <c r="CA123" s="409"/>
    </row>
    <row r="124" spans="1:79" ht="27" customHeight="1" thickBot="1" x14ac:dyDescent="0.2">
      <c r="A124" s="419" t="s">
        <v>28</v>
      </c>
      <c r="B124" s="419"/>
      <c r="C124" s="419"/>
      <c r="D124" s="419"/>
      <c r="E124" s="419"/>
      <c r="F124" s="419"/>
      <c r="G124" s="419"/>
      <c r="H124" s="419"/>
      <c r="I124" s="419"/>
      <c r="J124" s="419"/>
      <c r="K124" s="419"/>
      <c r="L124" s="419"/>
      <c r="M124" s="419"/>
      <c r="N124" s="419"/>
      <c r="O124" s="419"/>
      <c r="P124" s="419"/>
      <c r="Q124" s="419"/>
      <c r="R124" s="419"/>
      <c r="S124" s="419"/>
      <c r="T124" s="419"/>
      <c r="U124" s="419"/>
      <c r="V124" s="419"/>
      <c r="W124" s="419"/>
      <c r="X124" s="419"/>
      <c r="Y124" s="419"/>
      <c r="Z124" s="419"/>
      <c r="AA124" s="419"/>
      <c r="AB124" s="419"/>
      <c r="AC124" s="419"/>
      <c r="AD124" s="419"/>
      <c r="AE124" s="419"/>
      <c r="AF124" s="419"/>
      <c r="AG124" s="420"/>
      <c r="AH124" s="43" t="str">
        <f>IF(入力用!$AV124&lt;10000000,"",RIGHTB(INT(入力用!$AV124/10000000),1))</f>
        <v/>
      </c>
      <c r="AI124" s="40" t="str">
        <f>IF(入力用!$AV124&lt;1000000,"",RIGHTB(INT(入力用!$AV124/1000000),1))</f>
        <v/>
      </c>
      <c r="AJ124" s="39" t="str">
        <f>IF(入力用!$AV124&lt;100000,"",RIGHTB(INT(入力用!$AV124/100000),1))</f>
        <v/>
      </c>
      <c r="AK124" s="41" t="str">
        <f>IF(入力用!$AV124&lt;10000,"",RIGHTB(INT(入力用!$AV124/10000),1))</f>
        <v/>
      </c>
      <c r="AL124" s="40" t="str">
        <f>IF(入力用!$AV124&lt;1000,"",RIGHTB(INT(入力用!$AV124/1000),1))</f>
        <v/>
      </c>
      <c r="AM124" s="39" t="str">
        <f>IF(入力用!$AV124&lt;100,"",RIGHTB(INT(入力用!$AV124/100),1))</f>
        <v/>
      </c>
      <c r="AN124" s="41" t="str">
        <f>IF(入力用!$AV124&lt;10,"",RIGHTB(INT(入力用!$AV124/10),1))</f>
        <v/>
      </c>
      <c r="AO124" s="42" t="str">
        <f>IF(入力用!$AV124&lt;1,"",RIGHTB(入力用!$AV124,1))</f>
        <v/>
      </c>
      <c r="AP124" s="486"/>
      <c r="AQ124" s="487"/>
      <c r="AR124" s="488"/>
      <c r="AS124" s="87" t="str">
        <f>IF(入力用!$BE124&lt;1000000,"",RIGHTB(INT(入力用!$BE124/1000000),1))</f>
        <v/>
      </c>
      <c r="AT124" s="39" t="str">
        <f>IF(入力用!$BE124&lt;100000,"",RIGHTB(INT(入力用!$BE124/100000),1))</f>
        <v/>
      </c>
      <c r="AU124" s="41" t="str">
        <f>IF(入力用!$BE124&lt;10000,"",RIGHTB(INT(入力用!$BE124/10000),1))</f>
        <v/>
      </c>
      <c r="AV124" s="40" t="str">
        <f>IF(入力用!$BE124&lt;1000,"",RIGHTB(INT(入力用!$BE124/1000),1))</f>
        <v/>
      </c>
      <c r="AW124" s="39" t="str">
        <f>IF(入力用!$BE124&lt;100,"",RIGHTB(INT(入力用!$BE124/100),1))</f>
        <v/>
      </c>
      <c r="AX124" s="41" t="str">
        <f>IF(入力用!$BE124&lt;10,"",RIGHTB(INT(入力用!$BE124/10),1))</f>
        <v/>
      </c>
      <c r="AY124" s="42" t="str">
        <f>IF(入力用!$BE124&lt;1,"",RIGHTB(INT(入力用!$BE124/1),1))</f>
        <v/>
      </c>
      <c r="AZ124" s="69"/>
      <c r="BA124" s="70"/>
      <c r="BB124" s="70"/>
      <c r="BC124" s="71"/>
      <c r="BD124" s="378"/>
      <c r="BE124" s="379"/>
      <c r="BF124" s="379"/>
      <c r="BG124" s="379"/>
      <c r="BH124" s="379"/>
      <c r="BI124" s="380"/>
      <c r="BJ124" s="44"/>
      <c r="BK124" s="32"/>
      <c r="BL124" s="33"/>
      <c r="BM124" s="34"/>
      <c r="BN124" s="35"/>
      <c r="BO124" s="33"/>
      <c r="BP124" s="34"/>
      <c r="BQ124" s="35"/>
      <c r="BR124" s="36"/>
      <c r="BS124" s="38"/>
      <c r="BT124" s="37"/>
      <c r="BU124" s="34"/>
      <c r="BV124" s="35"/>
      <c r="BW124" s="33"/>
      <c r="BX124" s="34"/>
      <c r="BY124" s="35"/>
      <c r="BZ124" s="36"/>
      <c r="CA124" s="45"/>
    </row>
    <row r="125" spans="1:79" ht="27" customHeight="1" thickBot="1" x14ac:dyDescent="0.2">
      <c r="A125" s="76" t="s">
        <v>67</v>
      </c>
      <c r="B125" s="374" t="s">
        <v>69</v>
      </c>
      <c r="C125" s="375"/>
      <c r="D125" s="375"/>
      <c r="E125" s="376"/>
      <c r="F125" s="85" t="str">
        <f>IF(入力用!$P125&lt;10000000,"",RIGHTB(INT(入力用!$P125/10000000),1))</f>
        <v/>
      </c>
      <c r="G125" s="79" t="str">
        <f>IF(入力用!$P125&lt;1000000,"",RIGHTB(INT(入力用!$P125/1000000),1))</f>
        <v/>
      </c>
      <c r="H125" s="77" t="str">
        <f>IF(入力用!$P125&lt;100000,"",RIGHTB(INT(入力用!$P125/100000),1))</f>
        <v/>
      </c>
      <c r="I125" s="78" t="str">
        <f>IF(入力用!$P125&lt;10000,"",RIGHTB(INT(入力用!$P125/10000),1))</f>
        <v/>
      </c>
      <c r="J125" s="79" t="str">
        <f>IF(入力用!$P125&lt;1000,"",RIGHTB(INT(入力用!$P125/1000),1))</f>
        <v/>
      </c>
      <c r="K125" s="77" t="str">
        <f>IF(入力用!$P125&lt;100,"",RIGHTB(INT(入力用!$P125/100),1))</f>
        <v/>
      </c>
      <c r="L125" s="78" t="str">
        <f>IF(入力用!$P125&lt;10,"",RIGHTB(INT(入力用!$P125/10),1))</f>
        <v/>
      </c>
      <c r="M125" s="80" t="str">
        <f>IF(入力用!$P125&lt;1,"",RIGHTB(入力用!$P125,1))</f>
        <v/>
      </c>
      <c r="N125" s="605" t="s">
        <v>70</v>
      </c>
      <c r="O125" s="605"/>
      <c r="P125" s="605"/>
      <c r="Q125" s="605"/>
      <c r="R125" s="595"/>
      <c r="S125" s="86" t="str">
        <f>IF(入力用!$W125&lt;1000000,"",RIGHTB(INT(入力用!$W125/1000000),1))</f>
        <v/>
      </c>
      <c r="T125" s="77" t="str">
        <f>IF(入力用!$W125&lt;100000,"",RIGHTB(INT(入力用!$W125/100000),1))</f>
        <v/>
      </c>
      <c r="U125" s="78" t="str">
        <f>IF(入力用!$W125&lt;10000,"",RIGHTB(INT(入力用!$W125/10000),1))</f>
        <v/>
      </c>
      <c r="V125" s="79" t="str">
        <f>IF(入力用!$W125&lt;1000,"",RIGHTB(INT(入力用!$W125/1000),1))</f>
        <v/>
      </c>
      <c r="W125" s="77" t="str">
        <f>IF(入力用!$W125&lt;100,"",RIGHTB(INT(入力用!$W125/100),1))</f>
        <v/>
      </c>
      <c r="X125" s="78" t="str">
        <f>IF(入力用!$W125&lt;10,"",RIGHTB(INT(入力用!$W125/10),1))</f>
        <v/>
      </c>
      <c r="Y125" s="80" t="str">
        <f>IF(入力用!$W125&lt;1,"",RIGHTB(INT(入力用!$W125/1),1))</f>
        <v/>
      </c>
      <c r="Z125" s="82"/>
      <c r="AA125" s="592" t="s">
        <v>71</v>
      </c>
      <c r="AB125" s="593"/>
      <c r="AC125" s="594"/>
      <c r="AD125" s="595" t="s">
        <v>69</v>
      </c>
      <c r="AE125" s="593"/>
      <c r="AF125" s="594"/>
      <c r="AG125" s="85" t="str">
        <f>IF(入力用!$BA125&lt;10000000,"",RIGHTB(INT(入力用!$BA125/10000000),1))</f>
        <v/>
      </c>
      <c r="AH125" s="79" t="str">
        <f>IF(入力用!$BA125&lt;1000000,"",RIGHTB(INT(入力用!$BA125/1000000),1))</f>
        <v/>
      </c>
      <c r="AI125" s="77" t="str">
        <f>IF(入力用!$BA125&lt;100000,"",RIGHTB(INT(入力用!$BA125/100000),1))</f>
        <v/>
      </c>
      <c r="AJ125" s="78" t="str">
        <f>IF(入力用!$BA125&lt;10000,"",RIGHTB(INT(入力用!$BA125/10000),1))</f>
        <v/>
      </c>
      <c r="AK125" s="79" t="str">
        <f>IF(入力用!$BA125&lt;1000,"",RIGHTB(INT(入力用!$BA125/1000),1))</f>
        <v/>
      </c>
      <c r="AL125" s="77" t="str">
        <f>IF(入力用!$BA125&lt;100,"",RIGHTB(INT(入力用!$BA125/100),1))</f>
        <v/>
      </c>
      <c r="AM125" s="78" t="str">
        <f>IF(入力用!$BA125&lt;10,"",RIGHTB(INT(入力用!$BA125/10),1))</f>
        <v/>
      </c>
      <c r="AN125" s="80" t="str">
        <f>IF(入力用!$BA125=0,"",RIGHTB(INT(入力用!$BA125/1),1))</f>
        <v/>
      </c>
      <c r="AO125" s="596" t="s">
        <v>70</v>
      </c>
      <c r="AP125" s="597"/>
      <c r="AQ125" s="597"/>
      <c r="AR125" s="597"/>
      <c r="AS125" s="597"/>
      <c r="AT125" s="597"/>
      <c r="AU125" s="597"/>
      <c r="AV125" s="598"/>
      <c r="AW125" s="86" t="str">
        <f>IF(入力用!$BI125&lt;1000000,"",RIGHTB(INT(入力用!$BI125/1000000),1))</f>
        <v/>
      </c>
      <c r="AX125" s="77" t="str">
        <f>IF(入力用!$BI125&lt;100000,"",RIGHTB(INT(入力用!$BI125/100000),1))</f>
        <v/>
      </c>
      <c r="AY125" s="78" t="str">
        <f>IF(入力用!$BI125&lt;10000,"",RIGHTB(INT(入力用!$BI125/10000),1))</f>
        <v/>
      </c>
      <c r="AZ125" s="79" t="str">
        <f>IF(入力用!$BI125&lt;1000,"",RIGHTB(INT(入力用!$BI125/1000),1))</f>
        <v/>
      </c>
      <c r="BA125" s="77" t="str">
        <f>IF(入力用!$BI125&lt;100,"",RIGHTB(INT(入力用!$BI125/100),1))</f>
        <v/>
      </c>
      <c r="BB125" s="78" t="str">
        <f>IF(入力用!$BI125&lt;10,"",RIGHTB(INT(入力用!$BI125/10),1))</f>
        <v/>
      </c>
      <c r="BC125" s="80" t="str">
        <f>IF(入力用!$BI125=0,"",RIGHTB(INT(入力用!$BI125/1),1))</f>
        <v/>
      </c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3"/>
      <c r="BY125" s="83"/>
      <c r="BZ125" s="83"/>
      <c r="CA125" s="84"/>
    </row>
    <row r="126" spans="1:79" ht="9.75" customHeight="1" x14ac:dyDescent="0.15"/>
    <row r="127" spans="1:79" ht="30" customHeight="1" x14ac:dyDescent="0.15">
      <c r="AK127" s="24"/>
      <c r="AL127" s="24"/>
      <c r="AM127" s="24"/>
      <c r="AN127" s="24"/>
      <c r="AO127" s="24"/>
      <c r="AP127" s="24"/>
      <c r="AQ127" s="24"/>
      <c r="AR127" s="24"/>
      <c r="AS127" s="489" t="s">
        <v>53</v>
      </c>
      <c r="AT127" s="490"/>
      <c r="AU127" s="490"/>
      <c r="AV127" s="490"/>
      <c r="AW127" s="490"/>
      <c r="AX127" s="490"/>
      <c r="AY127" s="490"/>
      <c r="AZ127" s="490"/>
      <c r="BA127" s="27"/>
      <c r="BB127" s="28"/>
      <c r="BC127" s="27"/>
      <c r="BD127" s="29"/>
      <c r="BE127" s="28"/>
      <c r="BF127" s="27"/>
      <c r="BG127" s="29"/>
      <c r="BH127" s="30"/>
      <c r="BL127" s="48"/>
      <c r="BM127" s="377" t="s">
        <v>22</v>
      </c>
      <c r="BN127" s="377"/>
      <c r="BO127" s="463"/>
      <c r="BP127" s="463"/>
      <c r="BQ127" s="463"/>
      <c r="BR127" s="463"/>
      <c r="BS127" s="47" t="s">
        <v>23</v>
      </c>
      <c r="BT127" s="463"/>
      <c r="BU127" s="463"/>
      <c r="BV127" s="463"/>
      <c r="BW127" s="463"/>
      <c r="BX127" s="377" t="s">
        <v>27</v>
      </c>
      <c r="BY127" s="377"/>
      <c r="BZ127" s="453"/>
      <c r="CA127" s="453"/>
    </row>
    <row r="130" spans="1:79" ht="13.5" customHeight="1" x14ac:dyDescent="0.15">
      <c r="AA130" s="372" t="s">
        <v>38</v>
      </c>
      <c r="AB130" s="372"/>
      <c r="AC130" s="372"/>
      <c r="AD130" s="372"/>
      <c r="AE130" s="372"/>
      <c r="AF130" s="372"/>
      <c r="AG130" s="372"/>
      <c r="AH130" s="372"/>
      <c r="AI130" s="372"/>
      <c r="AJ130" s="372"/>
      <c r="AK130" s="372"/>
      <c r="AL130" s="372"/>
      <c r="AM130" s="372"/>
      <c r="AN130" s="372"/>
      <c r="AO130" s="372"/>
      <c r="AP130" s="372"/>
      <c r="BK130" s="484" t="s">
        <v>49</v>
      </c>
      <c r="BL130" s="484"/>
      <c r="BM130" s="484"/>
      <c r="BN130" s="484"/>
      <c r="BO130" s="484"/>
      <c r="BP130" s="484"/>
      <c r="BQ130" s="485" t="str">
        <f>IF(登録番号="","",登録番号)</f>
        <v/>
      </c>
      <c r="BR130" s="485"/>
      <c r="BS130" s="485"/>
      <c r="BT130" s="485"/>
      <c r="BU130" s="485"/>
      <c r="BV130" s="485"/>
      <c r="BW130" s="485"/>
      <c r="BX130" s="485"/>
      <c r="BY130" s="485"/>
      <c r="BZ130" s="485"/>
      <c r="CA130" s="23"/>
    </row>
    <row r="131" spans="1:79" ht="14.25" customHeight="1" thickBot="1" x14ac:dyDescent="0.2">
      <c r="A131" s="449" t="s">
        <v>0</v>
      </c>
      <c r="B131" s="449"/>
      <c r="C131" s="7"/>
      <c r="D131" s="599" t="s">
        <v>30</v>
      </c>
      <c r="E131" s="599"/>
      <c r="F131" s="599"/>
      <c r="G131" s="599"/>
      <c r="H131" s="599"/>
      <c r="I131" s="599"/>
      <c r="J131" s="599"/>
      <c r="K131" s="599"/>
      <c r="L131" s="599"/>
      <c r="M131" s="599"/>
      <c r="N131" s="55"/>
      <c r="O131" s="55"/>
      <c r="P131" s="447" t="s">
        <v>1</v>
      </c>
      <c r="AA131" s="373"/>
      <c r="AB131" s="373"/>
      <c r="AC131" s="373"/>
      <c r="AD131" s="373"/>
      <c r="AE131" s="373"/>
      <c r="AF131" s="373"/>
      <c r="AG131" s="373"/>
      <c r="AH131" s="373"/>
      <c r="AI131" s="373"/>
      <c r="AJ131" s="373"/>
      <c r="AK131" s="373"/>
      <c r="AL131" s="373"/>
      <c r="AM131" s="373"/>
      <c r="AN131" s="373"/>
      <c r="AO131" s="373"/>
      <c r="AP131" s="373"/>
      <c r="BC131" s="491" t="str">
        <f>IF(郵便番号="","",郵便番号)</f>
        <v/>
      </c>
      <c r="BD131" s="491"/>
      <c r="BE131" s="491"/>
      <c r="BF131" s="491"/>
      <c r="BG131" s="491"/>
      <c r="BH131" s="491"/>
      <c r="BI131" s="491"/>
      <c r="BJ131" s="491"/>
    </row>
    <row r="132" spans="1:79" ht="14.25" customHeight="1" thickTop="1" x14ac:dyDescent="0.15">
      <c r="A132" s="450"/>
      <c r="B132" s="450"/>
      <c r="C132" s="8"/>
      <c r="D132" s="600"/>
      <c r="E132" s="600"/>
      <c r="F132" s="600"/>
      <c r="G132" s="600"/>
      <c r="H132" s="600"/>
      <c r="I132" s="600"/>
      <c r="J132" s="600"/>
      <c r="K132" s="600"/>
      <c r="L132" s="600"/>
      <c r="M132" s="600"/>
      <c r="N132" s="56"/>
      <c r="O132" s="56"/>
      <c r="P132" s="448"/>
      <c r="AX132" s="445" t="s">
        <v>31</v>
      </c>
      <c r="AY132" s="445"/>
      <c r="AZ132" s="445"/>
      <c r="BA132" s="445"/>
      <c r="BB132" s="445"/>
      <c r="BC132" s="502" t="str">
        <f>IF(住所="","",住所)</f>
        <v/>
      </c>
      <c r="BD132" s="502"/>
      <c r="BE132" s="502"/>
      <c r="BF132" s="502"/>
      <c r="BG132" s="502"/>
      <c r="BH132" s="502"/>
      <c r="BI132" s="502"/>
      <c r="BJ132" s="502"/>
      <c r="BK132" s="502"/>
      <c r="BL132" s="502"/>
      <c r="BM132" s="502"/>
      <c r="BN132" s="502"/>
      <c r="BO132" s="502"/>
      <c r="BP132" s="502"/>
      <c r="BQ132" s="502"/>
      <c r="BR132" s="502"/>
      <c r="BS132" s="502"/>
      <c r="BT132" s="502"/>
      <c r="BU132" s="502"/>
      <c r="BV132" s="502"/>
      <c r="BW132" s="502"/>
      <c r="BX132" s="502"/>
      <c r="BY132" s="502"/>
      <c r="BZ132" s="502"/>
    </row>
    <row r="133" spans="1:79" ht="12.75" customHeight="1" x14ac:dyDescent="0.15">
      <c r="AE133" s="444" t="str">
        <f>IF(請求月度="","",請求月度)</f>
        <v/>
      </c>
      <c r="AF133" s="444"/>
      <c r="AG133" s="444"/>
      <c r="AH133" s="421" t="s">
        <v>16</v>
      </c>
      <c r="AI133" s="421"/>
      <c r="AJ133" s="421"/>
      <c r="AK133" s="421"/>
      <c r="AL133" s="421"/>
      <c r="AM133" s="421"/>
      <c r="AX133" s="445" t="s">
        <v>32</v>
      </c>
      <c r="AY133" s="445"/>
      <c r="AZ133" s="445"/>
      <c r="BA133" s="445"/>
      <c r="BB133" s="445"/>
      <c r="BC133" s="492" t="str">
        <f>IF(氏名="","",氏名)</f>
        <v/>
      </c>
      <c r="BD133" s="492"/>
      <c r="BE133" s="492"/>
      <c r="BF133" s="492"/>
      <c r="BG133" s="492"/>
      <c r="BH133" s="492"/>
      <c r="BI133" s="492"/>
      <c r="BJ133" s="492"/>
      <c r="BK133" s="492"/>
      <c r="BL133" s="492"/>
      <c r="BM133" s="492"/>
      <c r="BN133" s="492"/>
      <c r="BO133" s="492"/>
      <c r="BP133" s="492"/>
      <c r="BQ133" s="492"/>
      <c r="BR133" s="492"/>
      <c r="BS133" s="492"/>
      <c r="BT133" s="492"/>
      <c r="BU133" s="492"/>
      <c r="BV133" s="492"/>
      <c r="BW133" s="492"/>
      <c r="BX133" s="492"/>
      <c r="BY133" s="492"/>
      <c r="BZ133" s="492"/>
      <c r="CA133" s="24" t="s">
        <v>26</v>
      </c>
    </row>
    <row r="134" spans="1:79" ht="9.75" customHeight="1" thickBot="1" x14ac:dyDescent="0.2">
      <c r="AA134" s="4"/>
      <c r="AB134" s="4"/>
      <c r="AC134" s="4"/>
      <c r="AD134" s="4"/>
      <c r="AE134" s="300"/>
      <c r="AF134" s="300"/>
      <c r="AG134" s="300"/>
      <c r="AH134" s="451"/>
      <c r="AI134" s="451"/>
      <c r="AJ134" s="451"/>
      <c r="AK134" s="451"/>
      <c r="AL134" s="451"/>
      <c r="AM134" s="451"/>
      <c r="AN134" s="4"/>
      <c r="AX134" s="445" t="s">
        <v>33</v>
      </c>
      <c r="AY134" s="445"/>
      <c r="AZ134" s="445"/>
      <c r="BA134" s="445"/>
      <c r="BB134" s="445"/>
      <c r="BC134" s="446" t="str">
        <f>IF(電話番号="","",電話番号)</f>
        <v/>
      </c>
      <c r="BD134" s="446"/>
      <c r="BE134" s="446"/>
      <c r="BF134" s="446"/>
      <c r="BG134" s="446"/>
      <c r="BH134" s="446"/>
      <c r="BI134" s="446"/>
      <c r="BJ134" s="446"/>
      <c r="BK134" s="446"/>
      <c r="BL134" s="446"/>
      <c r="BM134" s="446"/>
      <c r="BN134" s="446"/>
      <c r="BO134" s="446"/>
      <c r="BP134" s="446"/>
      <c r="BQ134" s="446"/>
      <c r="BR134" s="446"/>
      <c r="BS134" s="446"/>
      <c r="BT134" s="446"/>
      <c r="BU134" s="446"/>
      <c r="BV134" s="446"/>
      <c r="BW134" s="446"/>
      <c r="BX134" s="446"/>
      <c r="BY134" s="446"/>
      <c r="BZ134" s="446"/>
      <c r="CA134" s="24"/>
    </row>
    <row r="135" spans="1:79" ht="9.75" customHeight="1" x14ac:dyDescent="0.15">
      <c r="A135" s="371" t="s">
        <v>29</v>
      </c>
      <c r="B135" s="438" t="str">
        <f>IF(入力用!B135&lt;&gt;"",入力用!B135 &amp; "/"&amp; 入力用!D135,"")</f>
        <v/>
      </c>
      <c r="C135" s="439"/>
      <c r="D135" s="440"/>
      <c r="E135" s="491" t="s">
        <v>2</v>
      </c>
      <c r="F135" s="491"/>
      <c r="G135" s="491"/>
      <c r="H135" s="491"/>
      <c r="I135" s="601"/>
      <c r="J135" s="458" t="s">
        <v>3</v>
      </c>
      <c r="K135" s="459"/>
      <c r="L135" s="459"/>
      <c r="M135" s="459"/>
      <c r="N135" s="459"/>
      <c r="O135" s="459"/>
      <c r="P135" s="460"/>
      <c r="Q135" s="464"/>
      <c r="R135" s="464"/>
      <c r="S135" s="466"/>
      <c r="T135" s="452"/>
      <c r="U135" s="468"/>
      <c r="V135" s="454"/>
      <c r="W135" s="452"/>
      <c r="X135" s="456" t="s">
        <v>4</v>
      </c>
      <c r="Y135" s="3"/>
      <c r="Z135" s="3"/>
      <c r="AA135" s="3"/>
      <c r="AX135" s="445" t="s">
        <v>39</v>
      </c>
      <c r="AY135" s="445"/>
      <c r="AZ135" s="445"/>
      <c r="BA135" s="445"/>
      <c r="BB135" s="445"/>
      <c r="BC135" s="446" t="str">
        <f>IF(ＦＡＸ番号="","",ＦＡＸ番号)</f>
        <v/>
      </c>
      <c r="BD135" s="446"/>
      <c r="BE135" s="446"/>
      <c r="BF135" s="446"/>
      <c r="BG135" s="446"/>
      <c r="BH135" s="446"/>
      <c r="BI135" s="446"/>
      <c r="BJ135" s="446"/>
      <c r="BK135" s="446"/>
      <c r="BL135" s="446"/>
      <c r="BM135" s="446"/>
      <c r="BN135" s="446"/>
      <c r="BO135" s="446"/>
      <c r="BP135" s="446"/>
      <c r="BQ135" s="446"/>
      <c r="BR135" s="446"/>
      <c r="BS135" s="446"/>
      <c r="BT135" s="446"/>
      <c r="BU135" s="446"/>
      <c r="BV135" s="446"/>
      <c r="BW135" s="446"/>
      <c r="BX135" s="446"/>
      <c r="BY135" s="446"/>
      <c r="BZ135" s="446"/>
    </row>
    <row r="136" spans="1:79" ht="11.25" customHeight="1" thickBot="1" x14ac:dyDescent="0.2">
      <c r="A136" s="371"/>
      <c r="B136" s="441"/>
      <c r="C136" s="442"/>
      <c r="D136" s="443"/>
      <c r="E136" s="491"/>
      <c r="F136" s="491"/>
      <c r="G136" s="491"/>
      <c r="H136" s="491"/>
      <c r="I136" s="601"/>
      <c r="J136" s="461"/>
      <c r="K136" s="462"/>
      <c r="L136" s="462"/>
      <c r="M136" s="462"/>
      <c r="N136" s="462"/>
      <c r="O136" s="462"/>
      <c r="P136" s="463"/>
      <c r="Q136" s="465"/>
      <c r="R136" s="465"/>
      <c r="S136" s="467"/>
      <c r="T136" s="453"/>
      <c r="U136" s="469"/>
      <c r="V136" s="455"/>
      <c r="W136" s="453"/>
      <c r="X136" s="457"/>
      <c r="Y136" s="3"/>
      <c r="Z136" s="3"/>
      <c r="AB136" s="421" t="s">
        <v>40</v>
      </c>
      <c r="AC136" s="433" t="str">
        <f>IF(請求年="","",請求年)</f>
        <v/>
      </c>
      <c r="AD136" s="433"/>
      <c r="AE136" s="470" t="s">
        <v>12</v>
      </c>
      <c r="AF136" s="433" t="str">
        <f>IF(請求月="","",請求月)</f>
        <v/>
      </c>
      <c r="AG136" s="421" t="s">
        <v>15</v>
      </c>
      <c r="AH136" s="421"/>
      <c r="AI136" s="433" t="str">
        <f>IF(請求日="","",請求日)</f>
        <v/>
      </c>
      <c r="AJ136" s="433"/>
      <c r="AK136" s="433"/>
      <c r="AL136" s="421" t="s">
        <v>17</v>
      </c>
      <c r="AM136" s="421"/>
      <c r="AZ136" s="2" t="s">
        <v>5</v>
      </c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79" ht="6.75" customHeight="1" x14ac:dyDescent="0.15">
      <c r="J137" s="526" t="s">
        <v>7</v>
      </c>
      <c r="K137" s="527"/>
      <c r="L137" s="527"/>
      <c r="M137" s="527"/>
      <c r="N137" s="527"/>
      <c r="O137" s="527"/>
      <c r="P137" s="528"/>
      <c r="Q137" s="477" t="str">
        <f>IF(入力用!$H137&lt;10000000,"",RIGHTB(INT(入力用!$H137/10000000),1))</f>
        <v/>
      </c>
      <c r="R137" s="471" t="str">
        <f>IF(入力用!$H137&lt;1000000,"",RIGHTB(INT(入力用!$H137/1000000),1))</f>
        <v/>
      </c>
      <c r="S137" s="474" t="str">
        <f>IF(入力用!$H137&lt;100000,"",RIGHTB(INT(入力用!$H137/100000),1))</f>
        <v/>
      </c>
      <c r="T137" s="477" t="str">
        <f>IF(入力用!$H137&lt;10000,"",RIGHTB(INT(入力用!$H137/10000),1))</f>
        <v/>
      </c>
      <c r="U137" s="394" t="str">
        <f>IF(入力用!$H137&lt;1000,"",RIGHTB(INT(入力用!$H137/1000),1))</f>
        <v/>
      </c>
      <c r="V137" s="481" t="str">
        <f>IF(入力用!$H137&lt;100,"",RIGHTB(INT(入力用!$H137/100),1))</f>
        <v/>
      </c>
      <c r="W137" s="477" t="str">
        <f>IF(入力用!$H137&lt;10,"",RIGHTB(INT(入力用!$H137/10),1))</f>
        <v/>
      </c>
      <c r="X137" s="394" t="str">
        <f>IF(入力用!$H137&lt;1,"",RIGHTB(入力用!$H137,1))</f>
        <v/>
      </c>
      <c r="Y137" s="46"/>
      <c r="Z137" s="46"/>
      <c r="AA137" s="81"/>
      <c r="AB137" s="421"/>
      <c r="AC137" s="433"/>
      <c r="AD137" s="433"/>
      <c r="AE137" s="470"/>
      <c r="AF137" s="433"/>
      <c r="AG137" s="421"/>
      <c r="AH137" s="421"/>
      <c r="AI137" s="433"/>
      <c r="AJ137" s="433"/>
      <c r="AK137" s="433"/>
      <c r="AL137" s="421"/>
      <c r="AM137" s="421"/>
      <c r="AZ137" s="396"/>
      <c r="BA137" s="402"/>
      <c r="BB137" s="402"/>
      <c r="BC137" s="402"/>
      <c r="BD137" s="402"/>
      <c r="BE137" s="402"/>
      <c r="BF137" s="402"/>
      <c r="BG137" s="496"/>
      <c r="BH137" s="505" t="s">
        <v>21</v>
      </c>
      <c r="BI137" s="505"/>
      <c r="BJ137" s="505"/>
      <c r="BK137" s="506" t="str">
        <f>IF(振込先="","",振込先)</f>
        <v/>
      </c>
      <c r="BL137" s="506"/>
      <c r="BM137" s="506"/>
      <c r="BN137" s="506"/>
      <c r="BO137" s="506"/>
      <c r="BP137" s="506"/>
      <c r="BQ137" s="506"/>
      <c r="BR137" s="506"/>
      <c r="BS137" s="506"/>
      <c r="BT137" s="506"/>
      <c r="BU137" s="506"/>
      <c r="BV137" s="506"/>
      <c r="BW137" s="506"/>
      <c r="BX137" s="506"/>
      <c r="BY137" s="506"/>
      <c r="BZ137" s="506"/>
    </row>
    <row r="138" spans="1:79" ht="4.5" customHeight="1" x14ac:dyDescent="0.15">
      <c r="A138" s="491" t="s">
        <v>6</v>
      </c>
      <c r="B138" s="491"/>
      <c r="C138" s="491"/>
      <c r="D138" s="491"/>
      <c r="E138" s="491"/>
      <c r="F138" s="491"/>
      <c r="G138" s="491"/>
      <c r="H138" s="491"/>
      <c r="I138" s="601"/>
      <c r="J138" s="529"/>
      <c r="K138" s="530"/>
      <c r="L138" s="530"/>
      <c r="M138" s="530"/>
      <c r="N138" s="530"/>
      <c r="O138" s="530"/>
      <c r="P138" s="531"/>
      <c r="Q138" s="478"/>
      <c r="R138" s="472"/>
      <c r="S138" s="475"/>
      <c r="T138" s="478"/>
      <c r="U138" s="415"/>
      <c r="V138" s="482"/>
      <c r="W138" s="478"/>
      <c r="X138" s="415"/>
      <c r="Y138" s="46"/>
      <c r="Z138" s="46"/>
      <c r="AA138" s="46"/>
      <c r="AZ138" s="416"/>
      <c r="BA138" s="493"/>
      <c r="BB138" s="493"/>
      <c r="BC138" s="493"/>
      <c r="BD138" s="493"/>
      <c r="BE138" s="493"/>
      <c r="BF138" s="493"/>
      <c r="BG138" s="497"/>
      <c r="BH138" s="505"/>
      <c r="BI138" s="505"/>
      <c r="BJ138" s="505"/>
      <c r="BK138" s="506"/>
      <c r="BL138" s="506"/>
      <c r="BM138" s="506"/>
      <c r="BN138" s="506"/>
      <c r="BO138" s="506"/>
      <c r="BP138" s="506"/>
      <c r="BQ138" s="506"/>
      <c r="BR138" s="506"/>
      <c r="BS138" s="506"/>
      <c r="BT138" s="506"/>
      <c r="BU138" s="506"/>
      <c r="BV138" s="506"/>
      <c r="BW138" s="506"/>
      <c r="BX138" s="506"/>
      <c r="BY138" s="506"/>
      <c r="BZ138" s="506"/>
    </row>
    <row r="139" spans="1:79" ht="9.75" customHeight="1" thickBot="1" x14ac:dyDescent="0.2">
      <c r="A139" s="491"/>
      <c r="B139" s="491"/>
      <c r="C139" s="491"/>
      <c r="D139" s="491"/>
      <c r="E139" s="491"/>
      <c r="F139" s="491"/>
      <c r="G139" s="491"/>
      <c r="H139" s="491"/>
      <c r="I139" s="601"/>
      <c r="J139" s="532"/>
      <c r="K139" s="533"/>
      <c r="L139" s="533"/>
      <c r="M139" s="533"/>
      <c r="N139" s="533"/>
      <c r="O139" s="533"/>
      <c r="P139" s="534"/>
      <c r="Q139" s="479"/>
      <c r="R139" s="473"/>
      <c r="S139" s="476"/>
      <c r="T139" s="479"/>
      <c r="U139" s="480"/>
      <c r="V139" s="483"/>
      <c r="W139" s="479"/>
      <c r="X139" s="480"/>
      <c r="Y139" s="46"/>
      <c r="Z139" s="46"/>
      <c r="AA139" s="46"/>
      <c r="AZ139" s="494"/>
      <c r="BA139" s="495"/>
      <c r="BB139" s="495"/>
      <c r="BC139" s="495"/>
      <c r="BD139" s="495"/>
      <c r="BE139" s="495"/>
      <c r="BF139" s="495"/>
      <c r="BG139" s="498"/>
      <c r="BH139" s="54"/>
      <c r="BI139" s="54"/>
      <c r="BJ139" s="54"/>
      <c r="BK139" s="499" t="str">
        <f>IF(口座番号="","",口座番号)</f>
        <v/>
      </c>
      <c r="BL139" s="499"/>
      <c r="BM139" s="499"/>
      <c r="BN139" s="499"/>
      <c r="BO139" s="499"/>
      <c r="BP139" s="499"/>
      <c r="BQ139" s="499"/>
      <c r="BR139" s="499"/>
      <c r="BS139" s="499"/>
      <c r="BT139" s="499"/>
      <c r="BU139" s="499"/>
      <c r="BV139" s="499"/>
      <c r="BW139" s="499"/>
      <c r="BX139" s="499"/>
      <c r="BY139" s="499"/>
      <c r="BZ139" s="499"/>
    </row>
    <row r="140" spans="1:79" ht="7.5" customHeight="1" thickBot="1" x14ac:dyDescent="0.2">
      <c r="BH140" s="4"/>
      <c r="BI140" s="4"/>
    </row>
    <row r="141" spans="1:79" x14ac:dyDescent="0.15">
      <c r="A141" s="436" t="s">
        <v>8</v>
      </c>
      <c r="B141" s="422" t="s">
        <v>35</v>
      </c>
      <c r="C141" s="381"/>
      <c r="D141" s="381"/>
      <c r="E141" s="381"/>
      <c r="F141" s="381"/>
      <c r="G141" s="381"/>
      <c r="H141" s="381"/>
      <c r="I141" s="423"/>
      <c r="J141" s="422" t="s">
        <v>36</v>
      </c>
      <c r="K141" s="381"/>
      <c r="L141" s="381"/>
      <c r="M141" s="381"/>
      <c r="N141" s="381"/>
      <c r="O141" s="423"/>
      <c r="P141" s="422" t="s">
        <v>9</v>
      </c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423"/>
      <c r="AB141" s="422" t="s">
        <v>10</v>
      </c>
      <c r="AC141" s="423"/>
      <c r="AD141" s="385" t="s">
        <v>11</v>
      </c>
      <c r="AE141" s="422" t="s">
        <v>13</v>
      </c>
      <c r="AF141" s="381"/>
      <c r="AG141" s="381"/>
      <c r="AH141" s="561" t="s">
        <v>14</v>
      </c>
      <c r="AI141" s="381"/>
      <c r="AJ141" s="381"/>
      <c r="AK141" s="381"/>
      <c r="AL141" s="381"/>
      <c r="AM141" s="381"/>
      <c r="AN141" s="381"/>
      <c r="AO141" s="382"/>
      <c r="AP141" s="520" t="s">
        <v>47</v>
      </c>
      <c r="AQ141" s="521"/>
      <c r="AR141" s="522"/>
      <c r="AS141" s="381" t="s">
        <v>46</v>
      </c>
      <c r="AT141" s="381"/>
      <c r="AU141" s="381"/>
      <c r="AV141" s="381"/>
      <c r="AW141" s="381"/>
      <c r="AX141" s="381"/>
      <c r="AY141" s="382"/>
      <c r="AZ141" s="507" t="s">
        <v>18</v>
      </c>
      <c r="BA141" s="507"/>
      <c r="BB141" s="507"/>
      <c r="BC141" s="508"/>
      <c r="BD141" s="550" t="s">
        <v>20</v>
      </c>
      <c r="BE141" s="551"/>
      <c r="BF141" s="551"/>
      <c r="BG141" s="551"/>
      <c r="BH141" s="551"/>
      <c r="BI141" s="552"/>
      <c r="BJ141" s="509" t="s">
        <v>54</v>
      </c>
      <c r="BK141" s="516" t="s">
        <v>24</v>
      </c>
      <c r="BL141" s="517"/>
      <c r="BM141" s="517"/>
      <c r="BN141" s="517"/>
      <c r="BO141" s="517"/>
      <c r="BP141" s="517"/>
      <c r="BQ141" s="517"/>
      <c r="BR141" s="517"/>
      <c r="BS141" s="517"/>
      <c r="BT141" s="517"/>
      <c r="BU141" s="517"/>
      <c r="BV141" s="517"/>
      <c r="BW141" s="517"/>
      <c r="BX141" s="517"/>
      <c r="BY141" s="517"/>
      <c r="BZ141" s="518"/>
      <c r="CA141" s="5" t="s">
        <v>25</v>
      </c>
    </row>
    <row r="142" spans="1:79" ht="14.25" thickBot="1" x14ac:dyDescent="0.2">
      <c r="A142" s="437"/>
      <c r="B142" s="424"/>
      <c r="C142" s="425"/>
      <c r="D142" s="425"/>
      <c r="E142" s="425"/>
      <c r="F142" s="425"/>
      <c r="G142" s="425"/>
      <c r="H142" s="425"/>
      <c r="I142" s="426"/>
      <c r="J142" s="424" t="s">
        <v>37</v>
      </c>
      <c r="K142" s="425"/>
      <c r="L142" s="425"/>
      <c r="M142" s="425"/>
      <c r="N142" s="425"/>
      <c r="O142" s="426"/>
      <c r="P142" s="424"/>
      <c r="Q142" s="425"/>
      <c r="R142" s="425"/>
      <c r="S142" s="425"/>
      <c r="T142" s="425"/>
      <c r="U142" s="425"/>
      <c r="V142" s="425"/>
      <c r="W142" s="425"/>
      <c r="X142" s="425"/>
      <c r="Y142" s="425"/>
      <c r="Z142" s="425"/>
      <c r="AA142" s="426"/>
      <c r="AB142" s="424"/>
      <c r="AC142" s="426"/>
      <c r="AD142" s="386"/>
      <c r="AE142" s="424"/>
      <c r="AF142" s="425"/>
      <c r="AG142" s="425"/>
      <c r="AH142" s="562"/>
      <c r="AI142" s="383"/>
      <c r="AJ142" s="383"/>
      <c r="AK142" s="383"/>
      <c r="AL142" s="383"/>
      <c r="AM142" s="383"/>
      <c r="AN142" s="383"/>
      <c r="AO142" s="384"/>
      <c r="AP142" s="523"/>
      <c r="AQ142" s="524"/>
      <c r="AR142" s="525"/>
      <c r="AS142" s="383"/>
      <c r="AT142" s="383"/>
      <c r="AU142" s="383"/>
      <c r="AV142" s="383"/>
      <c r="AW142" s="383"/>
      <c r="AX142" s="383"/>
      <c r="AY142" s="384"/>
      <c r="AZ142" s="503" t="s">
        <v>19</v>
      </c>
      <c r="BA142" s="503"/>
      <c r="BB142" s="503"/>
      <c r="BC142" s="504"/>
      <c r="BD142" s="424"/>
      <c r="BE142" s="425"/>
      <c r="BF142" s="425"/>
      <c r="BG142" s="425"/>
      <c r="BH142" s="425"/>
      <c r="BI142" s="426"/>
      <c r="BJ142" s="510"/>
      <c r="BK142" s="515" t="s">
        <v>45</v>
      </c>
      <c r="BL142" s="445"/>
      <c r="BM142" s="445"/>
      <c r="BN142" s="445"/>
      <c r="BO142" s="445"/>
      <c r="BP142" s="445"/>
      <c r="BQ142" s="445"/>
      <c r="BR142" s="445"/>
      <c r="BS142" s="31"/>
      <c r="BT142" s="383" t="s">
        <v>46</v>
      </c>
      <c r="BU142" s="383"/>
      <c r="BV142" s="383"/>
      <c r="BW142" s="383"/>
      <c r="BX142" s="383"/>
      <c r="BY142" s="383"/>
      <c r="BZ142" s="519"/>
      <c r="CA142" s="6" t="s">
        <v>26</v>
      </c>
    </row>
    <row r="143" spans="1:79" ht="13.5" customHeight="1" x14ac:dyDescent="0.15">
      <c r="A143" s="434" t="str">
        <f>IF(入力用!A143="","",入力用!A143)</f>
        <v/>
      </c>
      <c r="B143" s="427" t="str">
        <f>IF(入力用!B143="","",入力用!B143)</f>
        <v/>
      </c>
      <c r="C143" s="428"/>
      <c r="D143" s="428"/>
      <c r="E143" s="428"/>
      <c r="F143" s="428"/>
      <c r="G143" s="428"/>
      <c r="H143" s="428"/>
      <c r="I143" s="429"/>
      <c r="J143" s="570" t="str">
        <f>IF(入力用!F143="","",入力用!F143)</f>
        <v/>
      </c>
      <c r="K143" s="571"/>
      <c r="L143" s="571"/>
      <c r="M143" s="571"/>
      <c r="N143" s="571"/>
      <c r="O143" s="572"/>
      <c r="P143" s="427" t="str">
        <f>IF(入力用!G143="","",入力用!G143)</f>
        <v/>
      </c>
      <c r="Q143" s="428"/>
      <c r="R143" s="428"/>
      <c r="S143" s="428"/>
      <c r="T143" s="428"/>
      <c r="U143" s="428"/>
      <c r="V143" s="428"/>
      <c r="W143" s="428"/>
      <c r="X143" s="428"/>
      <c r="Y143" s="428"/>
      <c r="Z143" s="428"/>
      <c r="AA143" s="429"/>
      <c r="AB143" s="427" t="str">
        <f>IF(入力用!R143="","",入力用!R143)</f>
        <v/>
      </c>
      <c r="AC143" s="429"/>
      <c r="AD143" s="553" t="str">
        <f>IF(入力用!T143="","",入力用!T143)</f>
        <v/>
      </c>
      <c r="AE143" s="555" t="str">
        <f>IF(入力用!U143="","",入力用!U143)</f>
        <v/>
      </c>
      <c r="AF143" s="556"/>
      <c r="AG143" s="557"/>
      <c r="AH143" s="94" t="str">
        <f>IF(入力用!$AV143&lt;0,"▲","")</f>
        <v/>
      </c>
      <c r="AI143" s="89"/>
      <c r="AJ143" s="539" t="str">
        <f>IF(ABS(入力用!$AV143)&lt;100000,"",RIGHTB(INT(ABS(入力用!$AV143)/100000),1))</f>
        <v/>
      </c>
      <c r="AK143" s="535" t="str">
        <f>IF(ABS(入力用!$AV143)&lt;10000,"",RIGHTB(INT(ABS(入力用!$AV143)/10000),1))</f>
        <v/>
      </c>
      <c r="AL143" s="544" t="str">
        <f>IF(ABS(入力用!$AV143)&lt;1000,"",RIGHTB(INT(ABS(入力用!$AV143)/1000),1))</f>
        <v/>
      </c>
      <c r="AM143" s="539" t="str">
        <f>IF(ABS(入力用!$AV143)&lt;100,"",RIGHTB(INT(ABS(入力用!$AV143)/100),1))</f>
        <v/>
      </c>
      <c r="AN143" s="535" t="str">
        <f>IF(ABS(入力用!$AV143)&lt;10,"",RIGHTB(INT(ABS(入力用!$AV143)/10),1))</f>
        <v/>
      </c>
      <c r="AO143" s="537" t="str">
        <f>IF(ABS(入力用!$AV143)&lt;1,"",RIGHTB(入力用!$AV143,1))</f>
        <v/>
      </c>
      <c r="AP143" s="500" t="str">
        <f>IF(入力用!X143="","",IF(入力用!$AM143=3,"",RIGHTB(INT(入力用!$AT143/10),1)))</f>
        <v/>
      </c>
      <c r="AQ143" s="544" t="str">
        <f>IF(入力用!X143="","",RIGHTB(入力用!$AT143,1))</f>
        <v/>
      </c>
      <c r="AR143" s="546" t="s">
        <v>48</v>
      </c>
      <c r="AS143" s="94" t="str">
        <f>IF(入力用!$AV143&lt;0,"▲","")</f>
        <v/>
      </c>
      <c r="AT143" s="92"/>
      <c r="AU143" s="535" t="str">
        <f>IF(ABS(入力用!$BE143)&lt;10000,"",RIGHTB(INT(ABS(入力用!$BE143)/10000),1))</f>
        <v/>
      </c>
      <c r="AV143" s="544" t="str">
        <f>IF(ABS(入力用!$BE143)&lt;1000,"",RIGHTB(INT(ABS(入力用!$BE143)/1000),1))</f>
        <v/>
      </c>
      <c r="AW143" s="539" t="str">
        <f>IF(ABS(入力用!$BE143)&lt;100,"",RIGHTB(INT(ABS(入力用!$BE143)/100),1))</f>
        <v/>
      </c>
      <c r="AX143" s="535" t="str">
        <f>IF(ABS(入力用!$BE143)&lt;10,"",RIGHTB(INT(ABS(入力用!$BE143)/10),1))</f>
        <v/>
      </c>
      <c r="AY143" s="541" t="str">
        <f>IF(ABS(入力用!$BE143)=0,"",RIGHTB(入力用!$BE143,1))</f>
        <v/>
      </c>
      <c r="AZ143" s="543"/>
      <c r="BA143" s="387"/>
      <c r="BB143" s="387"/>
      <c r="BC143" s="389"/>
      <c r="BD143" s="391"/>
      <c r="BE143" s="392"/>
      <c r="BF143" s="392"/>
      <c r="BG143" s="392"/>
      <c r="BH143" s="392"/>
      <c r="BI143" s="393"/>
      <c r="BJ143" s="394"/>
      <c r="BK143" s="396"/>
      <c r="BL143" s="398"/>
      <c r="BM143" s="400"/>
      <c r="BN143" s="402"/>
      <c r="BO143" s="398"/>
      <c r="BP143" s="400"/>
      <c r="BQ143" s="402"/>
      <c r="BR143" s="404"/>
      <c r="BS143" s="406"/>
      <c r="BT143" s="408"/>
      <c r="BU143" s="400"/>
      <c r="BV143" s="402"/>
      <c r="BW143" s="398"/>
      <c r="BX143" s="400"/>
      <c r="BY143" s="402"/>
      <c r="BZ143" s="404"/>
      <c r="CA143" s="474"/>
    </row>
    <row r="144" spans="1:79" ht="13.5" customHeight="1" x14ac:dyDescent="0.15">
      <c r="A144" s="435"/>
      <c r="B144" s="430"/>
      <c r="C144" s="431"/>
      <c r="D144" s="431"/>
      <c r="E144" s="431"/>
      <c r="F144" s="431"/>
      <c r="G144" s="431"/>
      <c r="H144" s="431"/>
      <c r="I144" s="432"/>
      <c r="J144" s="547" t="str">
        <f>IF(入力用!F144="","",入力用!F144)</f>
        <v/>
      </c>
      <c r="K144" s="548"/>
      <c r="L144" s="548"/>
      <c r="M144" s="548"/>
      <c r="N144" s="548"/>
      <c r="O144" s="549"/>
      <c r="P144" s="430"/>
      <c r="Q144" s="431"/>
      <c r="R144" s="431"/>
      <c r="S144" s="431"/>
      <c r="T144" s="431"/>
      <c r="U144" s="431"/>
      <c r="V144" s="431"/>
      <c r="W144" s="431"/>
      <c r="X144" s="431"/>
      <c r="Y144" s="431"/>
      <c r="Z144" s="431"/>
      <c r="AA144" s="432"/>
      <c r="AB144" s="430"/>
      <c r="AC144" s="432"/>
      <c r="AD144" s="554"/>
      <c r="AE144" s="558"/>
      <c r="AF144" s="559"/>
      <c r="AG144" s="560"/>
      <c r="AH144" s="88" t="str">
        <f>IF(ABS(入力用!$AV143)&lt;10000000,"",RIGHTB(INT(ABS(入力用!$AV143)/10000000),1))</f>
        <v/>
      </c>
      <c r="AI144" s="90" t="str">
        <f>IF(ABS(入力用!$AV143)&lt;1000000,"",RIGHTB(INT(ABS(入力用!$AV143)/1000000),1))</f>
        <v/>
      </c>
      <c r="AJ144" s="540"/>
      <c r="AK144" s="536"/>
      <c r="AL144" s="545"/>
      <c r="AM144" s="540"/>
      <c r="AN144" s="536"/>
      <c r="AO144" s="538"/>
      <c r="AP144" s="501"/>
      <c r="AQ144" s="545"/>
      <c r="AR144" s="488"/>
      <c r="AS144" s="95" t="str">
        <f>IF(ABS(入力用!$BE143)&lt;1000000,"",RIGHTB(INT(ABS(入力用!$BE143)/1000000),1))</f>
        <v/>
      </c>
      <c r="AT144" s="96" t="str">
        <f>IF(ABS(入力用!$BE143)&lt;100000,"",RIGHTB(INT(ABS(入力用!$BE143)/100000),1))</f>
        <v/>
      </c>
      <c r="AU144" s="536"/>
      <c r="AV144" s="545"/>
      <c r="AW144" s="540"/>
      <c r="AX144" s="536"/>
      <c r="AY144" s="542"/>
      <c r="AZ144" s="411"/>
      <c r="BA144" s="388"/>
      <c r="BB144" s="388"/>
      <c r="BC144" s="390"/>
      <c r="BD144" s="378"/>
      <c r="BE144" s="379"/>
      <c r="BF144" s="379"/>
      <c r="BG144" s="379"/>
      <c r="BH144" s="379"/>
      <c r="BI144" s="380"/>
      <c r="BJ144" s="395"/>
      <c r="BK144" s="397"/>
      <c r="BL144" s="399"/>
      <c r="BM144" s="401"/>
      <c r="BN144" s="403"/>
      <c r="BO144" s="399"/>
      <c r="BP144" s="401"/>
      <c r="BQ144" s="403"/>
      <c r="BR144" s="405"/>
      <c r="BS144" s="407"/>
      <c r="BT144" s="409"/>
      <c r="BU144" s="401"/>
      <c r="BV144" s="403"/>
      <c r="BW144" s="399"/>
      <c r="BX144" s="401"/>
      <c r="BY144" s="403"/>
      <c r="BZ144" s="405"/>
      <c r="CA144" s="409"/>
    </row>
    <row r="145" spans="1:79" ht="13.5" customHeight="1" x14ac:dyDescent="0.15">
      <c r="A145" s="434" t="str">
        <f>IF(入力用!A145="","",入力用!A145)</f>
        <v/>
      </c>
      <c r="B145" s="427" t="str">
        <f>IF(入力用!B145="","",入力用!B145)</f>
        <v/>
      </c>
      <c r="C145" s="428"/>
      <c r="D145" s="428"/>
      <c r="E145" s="428"/>
      <c r="F145" s="428"/>
      <c r="G145" s="428"/>
      <c r="H145" s="428"/>
      <c r="I145" s="429"/>
      <c r="J145" s="570" t="str">
        <f>IF(入力用!F145="","",入力用!F145)</f>
        <v/>
      </c>
      <c r="K145" s="571"/>
      <c r="L145" s="571"/>
      <c r="M145" s="571"/>
      <c r="N145" s="571"/>
      <c r="O145" s="572"/>
      <c r="P145" s="427" t="str">
        <f>IF(入力用!G145="","",入力用!G145)</f>
        <v/>
      </c>
      <c r="Q145" s="428"/>
      <c r="R145" s="428"/>
      <c r="S145" s="428"/>
      <c r="T145" s="428"/>
      <c r="U145" s="428"/>
      <c r="V145" s="428"/>
      <c r="W145" s="428"/>
      <c r="X145" s="428"/>
      <c r="Y145" s="428"/>
      <c r="Z145" s="428"/>
      <c r="AA145" s="429"/>
      <c r="AB145" s="427" t="str">
        <f>IF(入力用!R145="","",入力用!R145)</f>
        <v/>
      </c>
      <c r="AC145" s="429"/>
      <c r="AD145" s="553" t="str">
        <f>IF(入力用!T145="","",入力用!T145)</f>
        <v/>
      </c>
      <c r="AE145" s="555" t="str">
        <f>IF(入力用!U145="","",入力用!U145)</f>
        <v/>
      </c>
      <c r="AF145" s="556"/>
      <c r="AG145" s="557"/>
      <c r="AH145" s="97" t="str">
        <f>IF(入力用!$AV145&lt;0,"▲","")</f>
        <v/>
      </c>
      <c r="AI145" s="99"/>
      <c r="AJ145" s="564" t="str">
        <f>IF(ABS(入力用!$AV145)&lt;100000,"",RIGHTB(INT(ABS(入力用!$AV145)/100000),1))</f>
        <v/>
      </c>
      <c r="AK145" s="565" t="str">
        <f>IF(ABS(入力用!$AV145)&lt;10000,"",RIGHTB(INT(ABS(入力用!$AV145)/10000),1))</f>
        <v/>
      </c>
      <c r="AL145" s="567" t="str">
        <f>IF(ABS(入力用!$AV145)&lt;1000,"",RIGHTB(INT(ABS(入力用!$AV145)/1000),1))</f>
        <v/>
      </c>
      <c r="AM145" s="564" t="str">
        <f>IF(ABS(入力用!$AV145)&lt;100,"",RIGHTB(INT(ABS(入力用!$AV145)/100),1))</f>
        <v/>
      </c>
      <c r="AN145" s="565" t="str">
        <f>IF(ABS(入力用!$AV145)&lt;10,"",RIGHTB(INT(ABS(入力用!$AV145)/10),1))</f>
        <v/>
      </c>
      <c r="AO145" s="542" t="str">
        <f>IF(ABS(入力用!$AV145)&lt;1,"",RIGHTB(入力用!$AV145,1))</f>
        <v/>
      </c>
      <c r="AP145" s="511" t="str">
        <f>IF(入力用!X145="","",IF(入力用!$AM145=3,"",RIGHTB(INT(入力用!$AT145/10),1)))</f>
        <v/>
      </c>
      <c r="AQ145" s="512" t="str">
        <f>IF(入力用!X145="","",RIGHTB(入力用!$AT145,1))</f>
        <v/>
      </c>
      <c r="AR145" s="514" t="s">
        <v>48</v>
      </c>
      <c r="AS145" s="97" t="str">
        <f>IF(入力用!$AV145&lt;0,"▲","")</f>
        <v/>
      </c>
      <c r="AT145" s="98"/>
      <c r="AU145" s="565" t="str">
        <f>IF(ABS(入力用!$BE145)&lt;10000,"",RIGHTB(INT(ABS(入力用!$BE145)/10000),1))</f>
        <v/>
      </c>
      <c r="AV145" s="567" t="str">
        <f>IF(ABS(入力用!$BE145)&lt;1000,"",RIGHTB(INT(ABS(入力用!$BE145)/1000),1))</f>
        <v/>
      </c>
      <c r="AW145" s="564" t="str">
        <f>IF(ABS(入力用!$BE145)&lt;100,"",RIGHTB(INT(ABS(入力用!$BE145)/100),1))</f>
        <v/>
      </c>
      <c r="AX145" s="565" t="str">
        <f>IF(ABS(入力用!$BE145)&lt;10,"",RIGHTB(INT(ABS(入力用!$BE145)/10),1))</f>
        <v/>
      </c>
      <c r="AY145" s="542" t="str">
        <f>IF(ABS(入力用!$BE145)=0,"",RIGHTB(入力用!$BE145,1))</f>
        <v/>
      </c>
      <c r="AZ145" s="410"/>
      <c r="BA145" s="568"/>
      <c r="BB145" s="568"/>
      <c r="BC145" s="569"/>
      <c r="BD145" s="412"/>
      <c r="BE145" s="413"/>
      <c r="BF145" s="413"/>
      <c r="BG145" s="413"/>
      <c r="BH145" s="413"/>
      <c r="BI145" s="414"/>
      <c r="BJ145" s="415"/>
      <c r="BK145" s="416"/>
      <c r="BL145" s="417"/>
      <c r="BM145" s="418"/>
      <c r="BN145" s="493"/>
      <c r="BO145" s="417"/>
      <c r="BP145" s="418"/>
      <c r="BQ145" s="493"/>
      <c r="BR145" s="563"/>
      <c r="BS145" s="566"/>
      <c r="BT145" s="475"/>
      <c r="BU145" s="418"/>
      <c r="BV145" s="493"/>
      <c r="BW145" s="417"/>
      <c r="BX145" s="418"/>
      <c r="BY145" s="493"/>
      <c r="BZ145" s="563"/>
      <c r="CA145" s="474"/>
    </row>
    <row r="146" spans="1:79" ht="13.5" customHeight="1" x14ac:dyDescent="0.15">
      <c r="A146" s="435"/>
      <c r="B146" s="430"/>
      <c r="C146" s="431"/>
      <c r="D146" s="431"/>
      <c r="E146" s="431"/>
      <c r="F146" s="431"/>
      <c r="G146" s="431"/>
      <c r="H146" s="431"/>
      <c r="I146" s="432"/>
      <c r="J146" s="547" t="str">
        <f>IF(入力用!F146="","",入力用!F146)</f>
        <v/>
      </c>
      <c r="K146" s="548"/>
      <c r="L146" s="548"/>
      <c r="M146" s="548"/>
      <c r="N146" s="548"/>
      <c r="O146" s="549"/>
      <c r="P146" s="430"/>
      <c r="Q146" s="431"/>
      <c r="R146" s="431"/>
      <c r="S146" s="431"/>
      <c r="T146" s="431"/>
      <c r="U146" s="431"/>
      <c r="V146" s="431"/>
      <c r="W146" s="431"/>
      <c r="X146" s="431"/>
      <c r="Y146" s="431"/>
      <c r="Z146" s="431"/>
      <c r="AA146" s="432"/>
      <c r="AB146" s="430"/>
      <c r="AC146" s="432"/>
      <c r="AD146" s="554"/>
      <c r="AE146" s="558"/>
      <c r="AF146" s="559"/>
      <c r="AG146" s="560"/>
      <c r="AH146" s="100" t="str">
        <f>IF(ABS(入力用!$AV145)&lt;10000000,"",RIGHTB(INT(ABS(入力用!$AV145)/10000000),1))</f>
        <v/>
      </c>
      <c r="AI146" s="101" t="str">
        <f>IF(ABS(入力用!$AV145)&lt;1000000,"",RIGHTB(INT(ABS(入力用!$AV145)/1000000),1))</f>
        <v/>
      </c>
      <c r="AJ146" s="564"/>
      <c r="AK146" s="565"/>
      <c r="AL146" s="567"/>
      <c r="AM146" s="564"/>
      <c r="AN146" s="565"/>
      <c r="AO146" s="542"/>
      <c r="AP146" s="511"/>
      <c r="AQ146" s="513"/>
      <c r="AR146" s="514"/>
      <c r="AS146" s="91" t="str">
        <f>IF(ABS(入力用!$BE145)&lt;1000000,"",RIGHTB(INT(ABS(入力用!$BE145)/1000000),1))</f>
        <v/>
      </c>
      <c r="AT146" s="93" t="str">
        <f>IF(ABS(入力用!$BE145)&lt;100000,"",RIGHTB(INT(ABS(入力用!$BE145)/100000),1))</f>
        <v/>
      </c>
      <c r="AU146" s="565"/>
      <c r="AV146" s="567"/>
      <c r="AW146" s="564"/>
      <c r="AX146" s="565"/>
      <c r="AY146" s="542"/>
      <c r="AZ146" s="411"/>
      <c r="BA146" s="388"/>
      <c r="BB146" s="388"/>
      <c r="BC146" s="390"/>
      <c r="BD146" s="378"/>
      <c r="BE146" s="379"/>
      <c r="BF146" s="379"/>
      <c r="BG146" s="379"/>
      <c r="BH146" s="379"/>
      <c r="BI146" s="380"/>
      <c r="BJ146" s="395"/>
      <c r="BK146" s="397"/>
      <c r="BL146" s="399"/>
      <c r="BM146" s="401"/>
      <c r="BN146" s="403"/>
      <c r="BO146" s="399"/>
      <c r="BP146" s="401"/>
      <c r="BQ146" s="403"/>
      <c r="BR146" s="405"/>
      <c r="BS146" s="566"/>
      <c r="BT146" s="409"/>
      <c r="BU146" s="401"/>
      <c r="BV146" s="403"/>
      <c r="BW146" s="399"/>
      <c r="BX146" s="401"/>
      <c r="BY146" s="403"/>
      <c r="BZ146" s="405"/>
      <c r="CA146" s="409"/>
    </row>
    <row r="147" spans="1:79" ht="13.5" customHeight="1" x14ac:dyDescent="0.15">
      <c r="A147" s="434" t="str">
        <f>IF(入力用!A147="","",入力用!A147)</f>
        <v/>
      </c>
      <c r="B147" s="427" t="str">
        <f>IF(入力用!B147="","",入力用!B147)</f>
        <v/>
      </c>
      <c r="C147" s="428"/>
      <c r="D147" s="428"/>
      <c r="E147" s="428"/>
      <c r="F147" s="428"/>
      <c r="G147" s="428"/>
      <c r="H147" s="428"/>
      <c r="I147" s="429"/>
      <c r="J147" s="570" t="str">
        <f>IF(入力用!F147="","",入力用!F147)</f>
        <v/>
      </c>
      <c r="K147" s="571"/>
      <c r="L147" s="571"/>
      <c r="M147" s="571"/>
      <c r="N147" s="571"/>
      <c r="O147" s="572"/>
      <c r="P147" s="427" t="str">
        <f>IF(入力用!G147="","",入力用!G147)</f>
        <v/>
      </c>
      <c r="Q147" s="428"/>
      <c r="R147" s="428"/>
      <c r="S147" s="428"/>
      <c r="T147" s="428"/>
      <c r="U147" s="428"/>
      <c r="V147" s="428"/>
      <c r="W147" s="428"/>
      <c r="X147" s="428"/>
      <c r="Y147" s="428"/>
      <c r="Z147" s="428"/>
      <c r="AA147" s="429"/>
      <c r="AB147" s="427" t="str">
        <f>IF(入力用!R147="","",入力用!R147)</f>
        <v/>
      </c>
      <c r="AC147" s="429"/>
      <c r="AD147" s="553" t="str">
        <f>IF(入力用!T147="","",入力用!T147)</f>
        <v/>
      </c>
      <c r="AE147" s="555" t="str">
        <f>IF(入力用!U147="","",入力用!U147)</f>
        <v/>
      </c>
      <c r="AF147" s="556"/>
      <c r="AG147" s="557"/>
      <c r="AH147" s="97" t="str">
        <f>IF(入力用!$AV147&lt;0,"▲","")</f>
        <v/>
      </c>
      <c r="AI147" s="99"/>
      <c r="AJ147" s="564" t="str">
        <f>IF(ABS(入力用!$AV147)&lt;100000,"",RIGHTB(INT(ABS(入力用!$AV147)/100000),1))</f>
        <v/>
      </c>
      <c r="AK147" s="565" t="str">
        <f>IF(ABS(入力用!$AV147)&lt;10000,"",RIGHTB(INT(ABS(入力用!$AV147)/10000),1))</f>
        <v/>
      </c>
      <c r="AL147" s="567" t="str">
        <f>IF(ABS(入力用!$AV147)&lt;1000,"",RIGHTB(INT(ABS(入力用!$AV147)/1000),1))</f>
        <v/>
      </c>
      <c r="AM147" s="564" t="str">
        <f>IF(ABS(入力用!$AV147)&lt;100,"",RIGHTB(INT(ABS(入力用!$AV147)/100),1))</f>
        <v/>
      </c>
      <c r="AN147" s="565" t="str">
        <f>IF(ABS(入力用!$AV147)&lt;10,"",RIGHTB(INT(ABS(入力用!$AV147)/10),1))</f>
        <v/>
      </c>
      <c r="AO147" s="542" t="str">
        <f>IF(ABS(入力用!$AV147)&lt;1,"",RIGHTB(入力用!$AV147,1))</f>
        <v/>
      </c>
      <c r="AP147" s="511" t="str">
        <f>IF(入力用!X147="","",IF(入力用!$AM147=3,"",RIGHTB(INT(入力用!$AT147/10),1)))</f>
        <v/>
      </c>
      <c r="AQ147" s="512" t="str">
        <f>IF(入力用!X147="","",RIGHTB(入力用!$AT147,1))</f>
        <v/>
      </c>
      <c r="AR147" s="514" t="s">
        <v>48</v>
      </c>
      <c r="AS147" s="97" t="str">
        <f>IF(入力用!$AV147&lt;0,"▲","")</f>
        <v/>
      </c>
      <c r="AT147" s="98"/>
      <c r="AU147" s="565" t="str">
        <f>IF(ABS(入力用!$BE147)&lt;10000,"",RIGHTB(INT(ABS(入力用!$BE147)/10000),1))</f>
        <v/>
      </c>
      <c r="AV147" s="567" t="str">
        <f>IF(ABS(入力用!$BE147)&lt;1000,"",RIGHTB(INT(ABS(入力用!$BE147)/1000),1))</f>
        <v/>
      </c>
      <c r="AW147" s="564" t="str">
        <f>IF(ABS(入力用!$BE147)&lt;100,"",RIGHTB(INT(ABS(入力用!$BE147)/100),1))</f>
        <v/>
      </c>
      <c r="AX147" s="565" t="str">
        <f>IF(ABS(入力用!$BE147)&lt;10,"",RIGHTB(INT(ABS(入力用!$BE147)/10),1))</f>
        <v/>
      </c>
      <c r="AY147" s="542" t="str">
        <f>IF(ABS(入力用!$BE147)=0,"",RIGHTB(入力用!$BE147,1))</f>
        <v/>
      </c>
      <c r="AZ147" s="410"/>
      <c r="BA147" s="568"/>
      <c r="BB147" s="568"/>
      <c r="BC147" s="569"/>
      <c r="BD147" s="412"/>
      <c r="BE147" s="413"/>
      <c r="BF147" s="413"/>
      <c r="BG147" s="413"/>
      <c r="BH147" s="413"/>
      <c r="BI147" s="414"/>
      <c r="BJ147" s="415"/>
      <c r="BK147" s="416"/>
      <c r="BL147" s="417"/>
      <c r="BM147" s="418"/>
      <c r="BN147" s="493"/>
      <c r="BO147" s="417"/>
      <c r="BP147" s="418"/>
      <c r="BQ147" s="493"/>
      <c r="BR147" s="563"/>
      <c r="BS147" s="566"/>
      <c r="BT147" s="475"/>
      <c r="BU147" s="418"/>
      <c r="BV147" s="493"/>
      <c r="BW147" s="417"/>
      <c r="BX147" s="418"/>
      <c r="BY147" s="493"/>
      <c r="BZ147" s="563"/>
      <c r="CA147" s="474"/>
    </row>
    <row r="148" spans="1:79" ht="13.5" customHeight="1" x14ac:dyDescent="0.15">
      <c r="A148" s="435"/>
      <c r="B148" s="430"/>
      <c r="C148" s="431"/>
      <c r="D148" s="431"/>
      <c r="E148" s="431"/>
      <c r="F148" s="431"/>
      <c r="G148" s="431"/>
      <c r="H148" s="431"/>
      <c r="I148" s="432"/>
      <c r="J148" s="547" t="str">
        <f>IF(入力用!F148="","",入力用!F148)</f>
        <v/>
      </c>
      <c r="K148" s="548"/>
      <c r="L148" s="548"/>
      <c r="M148" s="548"/>
      <c r="N148" s="548"/>
      <c r="O148" s="549"/>
      <c r="P148" s="430"/>
      <c r="Q148" s="431"/>
      <c r="R148" s="431"/>
      <c r="S148" s="431"/>
      <c r="T148" s="431"/>
      <c r="U148" s="431"/>
      <c r="V148" s="431"/>
      <c r="W148" s="431"/>
      <c r="X148" s="431"/>
      <c r="Y148" s="431"/>
      <c r="Z148" s="431"/>
      <c r="AA148" s="432"/>
      <c r="AB148" s="430"/>
      <c r="AC148" s="432"/>
      <c r="AD148" s="554"/>
      <c r="AE148" s="558"/>
      <c r="AF148" s="559"/>
      <c r="AG148" s="560"/>
      <c r="AH148" s="100" t="str">
        <f>IF(ABS(入力用!$AV147)&lt;10000000,"",RIGHTB(INT(ABS(入力用!$AV147)/10000000),1))</f>
        <v/>
      </c>
      <c r="AI148" s="101" t="str">
        <f>IF(ABS(入力用!$AV147)&lt;1000000,"",RIGHTB(INT(ABS(入力用!$AV147)/1000000),1))</f>
        <v/>
      </c>
      <c r="AJ148" s="564"/>
      <c r="AK148" s="565"/>
      <c r="AL148" s="567"/>
      <c r="AM148" s="564"/>
      <c r="AN148" s="565"/>
      <c r="AO148" s="542"/>
      <c r="AP148" s="511"/>
      <c r="AQ148" s="513"/>
      <c r="AR148" s="514"/>
      <c r="AS148" s="91" t="str">
        <f>IF(ABS(入力用!$BE147)&lt;1000000,"",RIGHTB(INT(ABS(入力用!$BE147)/1000000),1))</f>
        <v/>
      </c>
      <c r="AT148" s="93" t="str">
        <f>IF(ABS(入力用!$BE147)&lt;100000,"",RIGHTB(INT(ABS(入力用!$BE147)/100000),1))</f>
        <v/>
      </c>
      <c r="AU148" s="565"/>
      <c r="AV148" s="567"/>
      <c r="AW148" s="564"/>
      <c r="AX148" s="565"/>
      <c r="AY148" s="542"/>
      <c r="AZ148" s="411"/>
      <c r="BA148" s="388"/>
      <c r="BB148" s="388"/>
      <c r="BC148" s="390"/>
      <c r="BD148" s="378"/>
      <c r="BE148" s="379"/>
      <c r="BF148" s="379"/>
      <c r="BG148" s="379"/>
      <c r="BH148" s="379"/>
      <c r="BI148" s="380"/>
      <c r="BJ148" s="395"/>
      <c r="BK148" s="397"/>
      <c r="BL148" s="399"/>
      <c r="BM148" s="401"/>
      <c r="BN148" s="403"/>
      <c r="BO148" s="399"/>
      <c r="BP148" s="401"/>
      <c r="BQ148" s="403"/>
      <c r="BR148" s="405"/>
      <c r="BS148" s="566"/>
      <c r="BT148" s="409"/>
      <c r="BU148" s="401"/>
      <c r="BV148" s="403"/>
      <c r="BW148" s="399"/>
      <c r="BX148" s="401"/>
      <c r="BY148" s="403"/>
      <c r="BZ148" s="405"/>
      <c r="CA148" s="409"/>
    </row>
    <row r="149" spans="1:79" ht="13.5" customHeight="1" x14ac:dyDescent="0.15">
      <c r="A149" s="434" t="str">
        <f>IF(入力用!A149="","",入力用!A149)</f>
        <v/>
      </c>
      <c r="B149" s="427" t="str">
        <f>IF(入力用!B149="","",入力用!B149)</f>
        <v/>
      </c>
      <c r="C149" s="428"/>
      <c r="D149" s="428"/>
      <c r="E149" s="428"/>
      <c r="F149" s="428"/>
      <c r="G149" s="428"/>
      <c r="H149" s="428"/>
      <c r="I149" s="429"/>
      <c r="J149" s="570" t="str">
        <f>IF(入力用!F149="","",入力用!F149)</f>
        <v/>
      </c>
      <c r="K149" s="571"/>
      <c r="L149" s="571"/>
      <c r="M149" s="571"/>
      <c r="N149" s="571"/>
      <c r="O149" s="572"/>
      <c r="P149" s="427" t="str">
        <f>IF(入力用!G149="","",入力用!G149)</f>
        <v/>
      </c>
      <c r="Q149" s="428"/>
      <c r="R149" s="428"/>
      <c r="S149" s="428"/>
      <c r="T149" s="428"/>
      <c r="U149" s="428"/>
      <c r="V149" s="428"/>
      <c r="W149" s="428"/>
      <c r="X149" s="428"/>
      <c r="Y149" s="428"/>
      <c r="Z149" s="428"/>
      <c r="AA149" s="429"/>
      <c r="AB149" s="427" t="str">
        <f>IF(入力用!R149="","",入力用!R149)</f>
        <v/>
      </c>
      <c r="AC149" s="429"/>
      <c r="AD149" s="553" t="str">
        <f>IF(入力用!T149="","",入力用!T149)</f>
        <v/>
      </c>
      <c r="AE149" s="555" t="str">
        <f>IF(入力用!U149="","",入力用!U149)</f>
        <v/>
      </c>
      <c r="AF149" s="556"/>
      <c r="AG149" s="557"/>
      <c r="AH149" s="97" t="str">
        <f>IF(入力用!$AV149&lt;0,"▲","")</f>
        <v/>
      </c>
      <c r="AI149" s="99"/>
      <c r="AJ149" s="564" t="str">
        <f>IF(ABS(入力用!$AV149)&lt;100000,"",RIGHTB(INT(ABS(入力用!$AV149)/100000),1))</f>
        <v/>
      </c>
      <c r="AK149" s="565" t="str">
        <f>IF(ABS(入力用!$AV149)&lt;10000,"",RIGHTB(INT(ABS(入力用!$AV149)/10000),1))</f>
        <v/>
      </c>
      <c r="AL149" s="567" t="str">
        <f>IF(ABS(入力用!$AV149)&lt;1000,"",RIGHTB(INT(ABS(入力用!$AV149)/1000),1))</f>
        <v/>
      </c>
      <c r="AM149" s="564" t="str">
        <f>IF(ABS(入力用!$AV149)&lt;100,"",RIGHTB(INT(ABS(入力用!$AV149)/100),1))</f>
        <v/>
      </c>
      <c r="AN149" s="565" t="str">
        <f>IF(ABS(入力用!$AV149)&lt;10,"",RIGHTB(INT(ABS(入力用!$AV149)/10),1))</f>
        <v/>
      </c>
      <c r="AO149" s="542" t="str">
        <f>IF(ABS(入力用!$AV149)&lt;1,"",RIGHTB(入力用!$AV149,1))</f>
        <v/>
      </c>
      <c r="AP149" s="511" t="str">
        <f>IF(入力用!X149="","",IF(入力用!$AM149=3,"",RIGHTB(INT(入力用!$AT149/10),1)))</f>
        <v/>
      </c>
      <c r="AQ149" s="512" t="str">
        <f>IF(入力用!X149="","",RIGHTB(入力用!$AT149,1))</f>
        <v/>
      </c>
      <c r="AR149" s="514" t="s">
        <v>48</v>
      </c>
      <c r="AS149" s="97" t="str">
        <f>IF(入力用!$AV149&lt;0,"▲","")</f>
        <v/>
      </c>
      <c r="AT149" s="98"/>
      <c r="AU149" s="565" t="str">
        <f>IF(ABS(入力用!$BE149)&lt;10000,"",RIGHTB(INT(ABS(入力用!$BE149)/10000),1))</f>
        <v/>
      </c>
      <c r="AV149" s="567" t="str">
        <f>IF(ABS(入力用!$BE149)&lt;1000,"",RIGHTB(INT(ABS(入力用!$BE149)/1000),1))</f>
        <v/>
      </c>
      <c r="AW149" s="564" t="str">
        <f>IF(ABS(入力用!$BE149)&lt;100,"",RIGHTB(INT(ABS(入力用!$BE149)/100),1))</f>
        <v/>
      </c>
      <c r="AX149" s="565" t="str">
        <f>IF(ABS(入力用!$BE149)&lt;10,"",RIGHTB(INT(ABS(入力用!$BE149)/10),1))</f>
        <v/>
      </c>
      <c r="AY149" s="542" t="str">
        <f>IF(ABS(入力用!$BE149)=0,"",RIGHTB(入力用!$BE149,1))</f>
        <v/>
      </c>
      <c r="AZ149" s="410"/>
      <c r="BA149" s="568"/>
      <c r="BB149" s="568"/>
      <c r="BC149" s="569"/>
      <c r="BD149" s="412"/>
      <c r="BE149" s="413"/>
      <c r="BF149" s="413"/>
      <c r="BG149" s="413"/>
      <c r="BH149" s="413"/>
      <c r="BI149" s="414"/>
      <c r="BJ149" s="415"/>
      <c r="BK149" s="416"/>
      <c r="BL149" s="417"/>
      <c r="BM149" s="418"/>
      <c r="BN149" s="493"/>
      <c r="BO149" s="417"/>
      <c r="BP149" s="418"/>
      <c r="BQ149" s="493"/>
      <c r="BR149" s="563"/>
      <c r="BS149" s="566"/>
      <c r="BT149" s="475"/>
      <c r="BU149" s="418"/>
      <c r="BV149" s="493"/>
      <c r="BW149" s="417"/>
      <c r="BX149" s="418"/>
      <c r="BY149" s="493"/>
      <c r="BZ149" s="563"/>
      <c r="CA149" s="474"/>
    </row>
    <row r="150" spans="1:79" ht="13.5" customHeight="1" x14ac:dyDescent="0.15">
      <c r="A150" s="435"/>
      <c r="B150" s="430"/>
      <c r="C150" s="431"/>
      <c r="D150" s="431"/>
      <c r="E150" s="431"/>
      <c r="F150" s="431"/>
      <c r="G150" s="431"/>
      <c r="H150" s="431"/>
      <c r="I150" s="432"/>
      <c r="J150" s="547" t="str">
        <f>IF(入力用!F150="","",入力用!F150)</f>
        <v/>
      </c>
      <c r="K150" s="548"/>
      <c r="L150" s="548"/>
      <c r="M150" s="548"/>
      <c r="N150" s="548"/>
      <c r="O150" s="549"/>
      <c r="P150" s="430"/>
      <c r="Q150" s="431"/>
      <c r="R150" s="431"/>
      <c r="S150" s="431"/>
      <c r="T150" s="431"/>
      <c r="U150" s="431"/>
      <c r="V150" s="431"/>
      <c r="W150" s="431"/>
      <c r="X150" s="431"/>
      <c r="Y150" s="431"/>
      <c r="Z150" s="431"/>
      <c r="AA150" s="432"/>
      <c r="AB150" s="430"/>
      <c r="AC150" s="432"/>
      <c r="AD150" s="554"/>
      <c r="AE150" s="558"/>
      <c r="AF150" s="559"/>
      <c r="AG150" s="560"/>
      <c r="AH150" s="100" t="str">
        <f>IF(ABS(入力用!$AV149)&lt;10000000,"",RIGHTB(INT(ABS(入力用!$AV149)/10000000),1))</f>
        <v/>
      </c>
      <c r="AI150" s="101" t="str">
        <f>IF(ABS(入力用!$AV149)&lt;1000000,"",RIGHTB(INT(ABS(入力用!$AV149)/1000000),1))</f>
        <v/>
      </c>
      <c r="AJ150" s="564"/>
      <c r="AK150" s="565"/>
      <c r="AL150" s="567"/>
      <c r="AM150" s="564"/>
      <c r="AN150" s="565"/>
      <c r="AO150" s="542"/>
      <c r="AP150" s="511"/>
      <c r="AQ150" s="513"/>
      <c r="AR150" s="514"/>
      <c r="AS150" s="91" t="str">
        <f>IF(ABS(入力用!$BE149)&lt;1000000,"",RIGHTB(INT(ABS(入力用!$BE149)/1000000),1))</f>
        <v/>
      </c>
      <c r="AT150" s="93" t="str">
        <f>IF(ABS(入力用!$BE149)&lt;100000,"",RIGHTB(INT(ABS(入力用!$BE149)/100000),1))</f>
        <v/>
      </c>
      <c r="AU150" s="565"/>
      <c r="AV150" s="567"/>
      <c r="AW150" s="564"/>
      <c r="AX150" s="565"/>
      <c r="AY150" s="542"/>
      <c r="AZ150" s="411"/>
      <c r="BA150" s="388"/>
      <c r="BB150" s="388"/>
      <c r="BC150" s="390"/>
      <c r="BD150" s="378"/>
      <c r="BE150" s="379"/>
      <c r="BF150" s="379"/>
      <c r="BG150" s="379"/>
      <c r="BH150" s="379"/>
      <c r="BI150" s="380"/>
      <c r="BJ150" s="395"/>
      <c r="BK150" s="397"/>
      <c r="BL150" s="399"/>
      <c r="BM150" s="401"/>
      <c r="BN150" s="403"/>
      <c r="BO150" s="399"/>
      <c r="BP150" s="401"/>
      <c r="BQ150" s="403"/>
      <c r="BR150" s="405"/>
      <c r="BS150" s="566"/>
      <c r="BT150" s="409"/>
      <c r="BU150" s="401"/>
      <c r="BV150" s="403"/>
      <c r="BW150" s="399"/>
      <c r="BX150" s="401"/>
      <c r="BY150" s="403"/>
      <c r="BZ150" s="405"/>
      <c r="CA150" s="409"/>
    </row>
    <row r="151" spans="1:79" ht="13.5" customHeight="1" x14ac:dyDescent="0.15">
      <c r="A151" s="434" t="str">
        <f>IF(入力用!A151="","",入力用!A151)</f>
        <v/>
      </c>
      <c r="B151" s="427" t="str">
        <f>IF(入力用!B151="","",入力用!B151)</f>
        <v/>
      </c>
      <c r="C151" s="428"/>
      <c r="D151" s="428"/>
      <c r="E151" s="428"/>
      <c r="F151" s="428"/>
      <c r="G151" s="428"/>
      <c r="H151" s="428"/>
      <c r="I151" s="429"/>
      <c r="J151" s="570" t="str">
        <f>IF(入力用!F151="","",入力用!F151)</f>
        <v/>
      </c>
      <c r="K151" s="571"/>
      <c r="L151" s="571"/>
      <c r="M151" s="571"/>
      <c r="N151" s="571"/>
      <c r="O151" s="572"/>
      <c r="P151" s="427" t="str">
        <f>IF(入力用!G151="","",入力用!G151)</f>
        <v/>
      </c>
      <c r="Q151" s="428"/>
      <c r="R151" s="428"/>
      <c r="S151" s="428"/>
      <c r="T151" s="428"/>
      <c r="U151" s="428"/>
      <c r="V151" s="428"/>
      <c r="W151" s="428"/>
      <c r="X151" s="428"/>
      <c r="Y151" s="428"/>
      <c r="Z151" s="428"/>
      <c r="AA151" s="429"/>
      <c r="AB151" s="427" t="str">
        <f>IF(入力用!R151="","",入力用!R151)</f>
        <v/>
      </c>
      <c r="AC151" s="429"/>
      <c r="AD151" s="553" t="str">
        <f>IF(入力用!T151="","",入力用!T151)</f>
        <v/>
      </c>
      <c r="AE151" s="555" t="str">
        <f>IF(入力用!U151="","",入力用!U151)</f>
        <v/>
      </c>
      <c r="AF151" s="556"/>
      <c r="AG151" s="557"/>
      <c r="AH151" s="97" t="str">
        <f>IF(入力用!$AV151&lt;0,"▲","")</f>
        <v/>
      </c>
      <c r="AI151" s="99"/>
      <c r="AJ151" s="564" t="str">
        <f>IF(ABS(入力用!$AV151)&lt;100000,"",RIGHTB(INT(ABS(入力用!$AV151)/100000),1))</f>
        <v/>
      </c>
      <c r="AK151" s="565" t="str">
        <f>IF(ABS(入力用!$AV151)&lt;10000,"",RIGHTB(INT(ABS(入力用!$AV151)/10000),1))</f>
        <v/>
      </c>
      <c r="AL151" s="567" t="str">
        <f>IF(ABS(入力用!$AV151)&lt;1000,"",RIGHTB(INT(ABS(入力用!$AV151)/1000),1))</f>
        <v/>
      </c>
      <c r="AM151" s="564" t="str">
        <f>IF(ABS(入力用!$AV151)&lt;100,"",RIGHTB(INT(ABS(入力用!$AV151)/100),1))</f>
        <v/>
      </c>
      <c r="AN151" s="565" t="str">
        <f>IF(ABS(入力用!$AV151)&lt;10,"",RIGHTB(INT(ABS(入力用!$AV151)/10),1))</f>
        <v/>
      </c>
      <c r="AO151" s="542" t="str">
        <f>IF(ABS(入力用!$AV151)&lt;1,"",RIGHTB(入力用!$AV151,1))</f>
        <v/>
      </c>
      <c r="AP151" s="511" t="str">
        <f>IF(入力用!X151="","",IF(入力用!$AM151=3,"",RIGHTB(INT(入力用!$AT151/10),1)))</f>
        <v/>
      </c>
      <c r="AQ151" s="512" t="str">
        <f>IF(入力用!X151="","",RIGHTB(入力用!$AT151,1))</f>
        <v/>
      </c>
      <c r="AR151" s="514" t="s">
        <v>48</v>
      </c>
      <c r="AS151" s="97" t="str">
        <f>IF(入力用!$AV151&lt;0,"▲","")</f>
        <v/>
      </c>
      <c r="AT151" s="98"/>
      <c r="AU151" s="565" t="str">
        <f>IF(ABS(入力用!$BE151)&lt;10000,"",RIGHTB(INT(ABS(入力用!$BE151)/10000),1))</f>
        <v/>
      </c>
      <c r="AV151" s="567" t="str">
        <f>IF(ABS(入力用!$BE151)&lt;1000,"",RIGHTB(INT(ABS(入力用!$BE151)/1000),1))</f>
        <v/>
      </c>
      <c r="AW151" s="564" t="str">
        <f>IF(ABS(入力用!$BE151)&lt;100,"",RIGHTB(INT(ABS(入力用!$BE151)/100),1))</f>
        <v/>
      </c>
      <c r="AX151" s="565" t="str">
        <f>IF(ABS(入力用!$BE151)&lt;10,"",RIGHTB(INT(ABS(入力用!$BE151)/10),1))</f>
        <v/>
      </c>
      <c r="AY151" s="542" t="str">
        <f>IF(ABS(入力用!$BE151)=0,"",RIGHTB(入力用!$BE151,1))</f>
        <v/>
      </c>
      <c r="AZ151" s="410"/>
      <c r="BA151" s="568"/>
      <c r="BB151" s="568"/>
      <c r="BC151" s="569"/>
      <c r="BD151" s="412"/>
      <c r="BE151" s="413"/>
      <c r="BF151" s="413"/>
      <c r="BG151" s="413"/>
      <c r="BH151" s="413"/>
      <c r="BI151" s="414"/>
      <c r="BJ151" s="415"/>
      <c r="BK151" s="416"/>
      <c r="BL151" s="417"/>
      <c r="BM151" s="418"/>
      <c r="BN151" s="493"/>
      <c r="BO151" s="417"/>
      <c r="BP151" s="418"/>
      <c r="BQ151" s="493"/>
      <c r="BR151" s="563"/>
      <c r="BS151" s="566"/>
      <c r="BT151" s="475"/>
      <c r="BU151" s="418"/>
      <c r="BV151" s="493"/>
      <c r="BW151" s="417"/>
      <c r="BX151" s="418"/>
      <c r="BY151" s="493"/>
      <c r="BZ151" s="563"/>
      <c r="CA151" s="474"/>
    </row>
    <row r="152" spans="1:79" ht="13.5" customHeight="1" x14ac:dyDescent="0.15">
      <c r="A152" s="435"/>
      <c r="B152" s="430"/>
      <c r="C152" s="431"/>
      <c r="D152" s="431"/>
      <c r="E152" s="431"/>
      <c r="F152" s="431"/>
      <c r="G152" s="431"/>
      <c r="H152" s="431"/>
      <c r="I152" s="432"/>
      <c r="J152" s="547" t="str">
        <f>IF(入力用!F152="","",入力用!F152)</f>
        <v/>
      </c>
      <c r="K152" s="548"/>
      <c r="L152" s="548"/>
      <c r="M152" s="548"/>
      <c r="N152" s="548"/>
      <c r="O152" s="549"/>
      <c r="P152" s="430"/>
      <c r="Q152" s="431"/>
      <c r="R152" s="431"/>
      <c r="S152" s="431"/>
      <c r="T152" s="431"/>
      <c r="U152" s="431"/>
      <c r="V152" s="431"/>
      <c r="W152" s="431"/>
      <c r="X152" s="431"/>
      <c r="Y152" s="431"/>
      <c r="Z152" s="431"/>
      <c r="AA152" s="432"/>
      <c r="AB152" s="430"/>
      <c r="AC152" s="432"/>
      <c r="AD152" s="554"/>
      <c r="AE152" s="558"/>
      <c r="AF152" s="559"/>
      <c r="AG152" s="560"/>
      <c r="AH152" s="100" t="str">
        <f>IF(ABS(入力用!$AV151)&lt;10000000,"",RIGHTB(INT(ABS(入力用!$AV151)/10000000),1))</f>
        <v/>
      </c>
      <c r="AI152" s="101" t="str">
        <f>IF(ABS(入力用!$AV151)&lt;1000000,"",RIGHTB(INT(ABS(入力用!$AV151)/1000000),1))</f>
        <v/>
      </c>
      <c r="AJ152" s="564"/>
      <c r="AK152" s="565"/>
      <c r="AL152" s="567"/>
      <c r="AM152" s="564"/>
      <c r="AN152" s="565"/>
      <c r="AO152" s="542"/>
      <c r="AP152" s="511"/>
      <c r="AQ152" s="513"/>
      <c r="AR152" s="514"/>
      <c r="AS152" s="91" t="str">
        <f>IF(ABS(入力用!$BE151)&lt;1000000,"",RIGHTB(INT(ABS(入力用!$BE151)/1000000),1))</f>
        <v/>
      </c>
      <c r="AT152" s="93" t="str">
        <f>IF(ABS(入力用!$BE151)&lt;100000,"",RIGHTB(INT(ABS(入力用!$BE151)/100000),1))</f>
        <v/>
      </c>
      <c r="AU152" s="565"/>
      <c r="AV152" s="567"/>
      <c r="AW152" s="564"/>
      <c r="AX152" s="565"/>
      <c r="AY152" s="542"/>
      <c r="AZ152" s="411"/>
      <c r="BA152" s="388"/>
      <c r="BB152" s="388"/>
      <c r="BC152" s="390"/>
      <c r="BD152" s="378"/>
      <c r="BE152" s="379"/>
      <c r="BF152" s="379"/>
      <c r="BG152" s="379"/>
      <c r="BH152" s="379"/>
      <c r="BI152" s="380"/>
      <c r="BJ152" s="395"/>
      <c r="BK152" s="397"/>
      <c r="BL152" s="399"/>
      <c r="BM152" s="401"/>
      <c r="BN152" s="403"/>
      <c r="BO152" s="399"/>
      <c r="BP152" s="401"/>
      <c r="BQ152" s="403"/>
      <c r="BR152" s="405"/>
      <c r="BS152" s="566"/>
      <c r="BT152" s="409"/>
      <c r="BU152" s="401"/>
      <c r="BV152" s="403"/>
      <c r="BW152" s="399"/>
      <c r="BX152" s="401"/>
      <c r="BY152" s="403"/>
      <c r="BZ152" s="405"/>
      <c r="CA152" s="409"/>
    </row>
    <row r="153" spans="1:79" ht="13.5" customHeight="1" x14ac:dyDescent="0.15">
      <c r="A153" s="434" t="str">
        <f>IF(入力用!A153="","",入力用!A153)</f>
        <v/>
      </c>
      <c r="B153" s="427" t="str">
        <f>IF(入力用!B153="","",入力用!B153)</f>
        <v/>
      </c>
      <c r="C153" s="428"/>
      <c r="D153" s="428"/>
      <c r="E153" s="428"/>
      <c r="F153" s="428"/>
      <c r="G153" s="428"/>
      <c r="H153" s="428"/>
      <c r="I153" s="429"/>
      <c r="J153" s="570" t="str">
        <f>IF(入力用!F153="","",入力用!F153)</f>
        <v/>
      </c>
      <c r="K153" s="571"/>
      <c r="L153" s="571"/>
      <c r="M153" s="571"/>
      <c r="N153" s="571"/>
      <c r="O153" s="572"/>
      <c r="P153" s="427" t="str">
        <f>IF(入力用!G153="","",入力用!G153)</f>
        <v/>
      </c>
      <c r="Q153" s="428"/>
      <c r="R153" s="428"/>
      <c r="S153" s="428"/>
      <c r="T153" s="428"/>
      <c r="U153" s="428"/>
      <c r="V153" s="428"/>
      <c r="W153" s="428"/>
      <c r="X153" s="428"/>
      <c r="Y153" s="428"/>
      <c r="Z153" s="428"/>
      <c r="AA153" s="429"/>
      <c r="AB153" s="427" t="str">
        <f>IF(入力用!R153="","",入力用!R153)</f>
        <v/>
      </c>
      <c r="AC153" s="429"/>
      <c r="AD153" s="553" t="str">
        <f>IF(入力用!T153="","",入力用!T153)</f>
        <v/>
      </c>
      <c r="AE153" s="555" t="str">
        <f>IF(入力用!U153="","",入力用!U153)</f>
        <v/>
      </c>
      <c r="AF153" s="556"/>
      <c r="AG153" s="557"/>
      <c r="AH153" s="97" t="str">
        <f>IF(入力用!$AV153&lt;0,"▲","")</f>
        <v/>
      </c>
      <c r="AI153" s="99"/>
      <c r="AJ153" s="564" t="str">
        <f>IF(ABS(入力用!$AV153)&lt;100000,"",RIGHTB(INT(ABS(入力用!$AV153)/100000),1))</f>
        <v/>
      </c>
      <c r="AK153" s="565" t="str">
        <f>IF(ABS(入力用!$AV153)&lt;10000,"",RIGHTB(INT(ABS(入力用!$AV153)/10000),1))</f>
        <v/>
      </c>
      <c r="AL153" s="567" t="str">
        <f>IF(ABS(入力用!$AV153)&lt;1000,"",RIGHTB(INT(ABS(入力用!$AV153)/1000),1))</f>
        <v/>
      </c>
      <c r="AM153" s="564" t="str">
        <f>IF(ABS(入力用!$AV153)&lt;100,"",RIGHTB(INT(ABS(入力用!$AV153)/100),1))</f>
        <v/>
      </c>
      <c r="AN153" s="565" t="str">
        <f>IF(ABS(入力用!$AV153)&lt;10,"",RIGHTB(INT(ABS(入力用!$AV153)/10),1))</f>
        <v/>
      </c>
      <c r="AO153" s="542" t="str">
        <f>IF(ABS(入力用!$AV153)&lt;1,"",RIGHTB(入力用!$AV153,1))</f>
        <v/>
      </c>
      <c r="AP153" s="511" t="str">
        <f>IF(入力用!X153="","",IF(入力用!$AM153=3,"",RIGHTB(INT(入力用!$AT153/10),1)))</f>
        <v/>
      </c>
      <c r="AQ153" s="512" t="str">
        <f>IF(入力用!X153="","",RIGHTB(入力用!$AT153,1))</f>
        <v/>
      </c>
      <c r="AR153" s="514" t="s">
        <v>48</v>
      </c>
      <c r="AS153" s="97" t="str">
        <f>IF(入力用!$AV153&lt;0,"▲","")</f>
        <v/>
      </c>
      <c r="AT153" s="98"/>
      <c r="AU153" s="565" t="str">
        <f>IF(ABS(入力用!$BE153)&lt;10000,"",RIGHTB(INT(ABS(入力用!$BE153)/10000),1))</f>
        <v/>
      </c>
      <c r="AV153" s="567" t="str">
        <f>IF(ABS(入力用!$BE153)&lt;1000,"",RIGHTB(INT(ABS(入力用!$BE153)/1000),1))</f>
        <v/>
      </c>
      <c r="AW153" s="564" t="str">
        <f>IF(ABS(入力用!$BE153)&lt;100,"",RIGHTB(INT(ABS(入力用!$BE153)/100),1))</f>
        <v/>
      </c>
      <c r="AX153" s="565" t="str">
        <f>IF(ABS(入力用!$BE153)&lt;10,"",RIGHTB(INT(ABS(入力用!$BE153)/10),1))</f>
        <v/>
      </c>
      <c r="AY153" s="542" t="str">
        <f>IF(ABS(入力用!$BE153)=0,"",RIGHTB(入力用!$BE153,1))</f>
        <v/>
      </c>
      <c r="AZ153" s="410"/>
      <c r="BA153" s="568"/>
      <c r="BB153" s="568"/>
      <c r="BC153" s="569"/>
      <c r="BD153" s="412"/>
      <c r="BE153" s="413"/>
      <c r="BF153" s="413"/>
      <c r="BG153" s="413"/>
      <c r="BH153" s="413"/>
      <c r="BI153" s="414"/>
      <c r="BJ153" s="415"/>
      <c r="BK153" s="416"/>
      <c r="BL153" s="417"/>
      <c r="BM153" s="418"/>
      <c r="BN153" s="493"/>
      <c r="BO153" s="417"/>
      <c r="BP153" s="418"/>
      <c r="BQ153" s="493"/>
      <c r="BR153" s="563"/>
      <c r="BS153" s="566"/>
      <c r="BT153" s="475"/>
      <c r="BU153" s="418"/>
      <c r="BV153" s="493"/>
      <c r="BW153" s="417"/>
      <c r="BX153" s="418"/>
      <c r="BY153" s="493"/>
      <c r="BZ153" s="563"/>
      <c r="CA153" s="474"/>
    </row>
    <row r="154" spans="1:79" ht="13.5" customHeight="1" x14ac:dyDescent="0.15">
      <c r="A154" s="435"/>
      <c r="B154" s="430"/>
      <c r="C154" s="431"/>
      <c r="D154" s="431"/>
      <c r="E154" s="431"/>
      <c r="F154" s="431"/>
      <c r="G154" s="431"/>
      <c r="H154" s="431"/>
      <c r="I154" s="432"/>
      <c r="J154" s="547" t="str">
        <f>IF(入力用!F154="","",入力用!F154)</f>
        <v/>
      </c>
      <c r="K154" s="548"/>
      <c r="L154" s="548"/>
      <c r="M154" s="548"/>
      <c r="N154" s="548"/>
      <c r="O154" s="549"/>
      <c r="P154" s="430"/>
      <c r="Q154" s="431"/>
      <c r="R154" s="431"/>
      <c r="S154" s="431"/>
      <c r="T154" s="431"/>
      <c r="U154" s="431"/>
      <c r="V154" s="431"/>
      <c r="W154" s="431"/>
      <c r="X154" s="431"/>
      <c r="Y154" s="431"/>
      <c r="Z154" s="431"/>
      <c r="AA154" s="432"/>
      <c r="AB154" s="430"/>
      <c r="AC154" s="432"/>
      <c r="AD154" s="554"/>
      <c r="AE154" s="558"/>
      <c r="AF154" s="559"/>
      <c r="AG154" s="560"/>
      <c r="AH154" s="100" t="str">
        <f>IF(ABS(入力用!$AV153)&lt;10000000,"",RIGHTB(INT(ABS(入力用!$AV153)/10000000),1))</f>
        <v/>
      </c>
      <c r="AI154" s="101" t="str">
        <f>IF(ABS(入力用!$AV153)&lt;1000000,"",RIGHTB(INT(ABS(入力用!$AV153)/1000000),1))</f>
        <v/>
      </c>
      <c r="AJ154" s="564"/>
      <c r="AK154" s="565"/>
      <c r="AL154" s="567"/>
      <c r="AM154" s="564"/>
      <c r="AN154" s="565"/>
      <c r="AO154" s="542"/>
      <c r="AP154" s="511"/>
      <c r="AQ154" s="513"/>
      <c r="AR154" s="514"/>
      <c r="AS154" s="91" t="str">
        <f>IF(ABS(入力用!$BE153)&lt;1000000,"",RIGHTB(INT(ABS(入力用!$BE153)/1000000),1))</f>
        <v/>
      </c>
      <c r="AT154" s="93" t="str">
        <f>IF(ABS(入力用!$BE153)&lt;100000,"",RIGHTB(INT(ABS(入力用!$BE153)/100000),1))</f>
        <v/>
      </c>
      <c r="AU154" s="565"/>
      <c r="AV154" s="567"/>
      <c r="AW154" s="564"/>
      <c r="AX154" s="565"/>
      <c r="AY154" s="542"/>
      <c r="AZ154" s="411"/>
      <c r="BA154" s="388"/>
      <c r="BB154" s="388"/>
      <c r="BC154" s="390"/>
      <c r="BD154" s="378"/>
      <c r="BE154" s="379"/>
      <c r="BF154" s="379"/>
      <c r="BG154" s="379"/>
      <c r="BH154" s="379"/>
      <c r="BI154" s="380"/>
      <c r="BJ154" s="395"/>
      <c r="BK154" s="397"/>
      <c r="BL154" s="399"/>
      <c r="BM154" s="401"/>
      <c r="BN154" s="403"/>
      <c r="BO154" s="399"/>
      <c r="BP154" s="401"/>
      <c r="BQ154" s="403"/>
      <c r="BR154" s="405"/>
      <c r="BS154" s="566"/>
      <c r="BT154" s="409"/>
      <c r="BU154" s="401"/>
      <c r="BV154" s="403"/>
      <c r="BW154" s="399"/>
      <c r="BX154" s="401"/>
      <c r="BY154" s="403"/>
      <c r="BZ154" s="405"/>
      <c r="CA154" s="409"/>
    </row>
    <row r="155" spans="1:79" ht="13.5" customHeight="1" x14ac:dyDescent="0.15">
      <c r="A155" s="434" t="str">
        <f>IF(入力用!A155="","",入力用!A155)</f>
        <v/>
      </c>
      <c r="B155" s="427" t="str">
        <f>IF(入力用!B155="","",入力用!B155)</f>
        <v/>
      </c>
      <c r="C155" s="428"/>
      <c r="D155" s="428"/>
      <c r="E155" s="428"/>
      <c r="F155" s="428"/>
      <c r="G155" s="428"/>
      <c r="H155" s="428"/>
      <c r="I155" s="429"/>
      <c r="J155" s="570" t="str">
        <f>IF(入力用!F155="","",入力用!F155)</f>
        <v/>
      </c>
      <c r="K155" s="571"/>
      <c r="L155" s="571"/>
      <c r="M155" s="571"/>
      <c r="N155" s="571"/>
      <c r="O155" s="572"/>
      <c r="P155" s="427" t="str">
        <f>IF(入力用!G155="","",入力用!G155)</f>
        <v/>
      </c>
      <c r="Q155" s="428"/>
      <c r="R155" s="428"/>
      <c r="S155" s="428"/>
      <c r="T155" s="428"/>
      <c r="U155" s="428"/>
      <c r="V155" s="428"/>
      <c r="W155" s="428"/>
      <c r="X155" s="428"/>
      <c r="Y155" s="428"/>
      <c r="Z155" s="428"/>
      <c r="AA155" s="429"/>
      <c r="AB155" s="427" t="str">
        <f>IF(入力用!R155="","",入力用!R155)</f>
        <v/>
      </c>
      <c r="AC155" s="429"/>
      <c r="AD155" s="553" t="str">
        <f>IF(入力用!T155="","",入力用!T155)</f>
        <v/>
      </c>
      <c r="AE155" s="555" t="str">
        <f>IF(入力用!U155="","",入力用!U155)</f>
        <v/>
      </c>
      <c r="AF155" s="556"/>
      <c r="AG155" s="557"/>
      <c r="AH155" s="97" t="str">
        <f>IF(入力用!$AV155&lt;0,"▲","")</f>
        <v/>
      </c>
      <c r="AI155" s="99"/>
      <c r="AJ155" s="564" t="str">
        <f>IF(ABS(入力用!$AV155)&lt;100000,"",RIGHTB(INT(ABS(入力用!$AV155)/100000),1))</f>
        <v/>
      </c>
      <c r="AK155" s="565" t="str">
        <f>IF(ABS(入力用!$AV155)&lt;10000,"",RIGHTB(INT(ABS(入力用!$AV155)/10000),1))</f>
        <v/>
      </c>
      <c r="AL155" s="567" t="str">
        <f>IF(ABS(入力用!$AV155)&lt;1000,"",RIGHTB(INT(ABS(入力用!$AV155)/1000),1))</f>
        <v/>
      </c>
      <c r="AM155" s="564" t="str">
        <f>IF(ABS(入力用!$AV155)&lt;100,"",RIGHTB(INT(ABS(入力用!$AV155)/100),1))</f>
        <v/>
      </c>
      <c r="AN155" s="565" t="str">
        <f>IF(ABS(入力用!$AV155)&lt;10,"",RIGHTB(INT(ABS(入力用!$AV155)/10),1))</f>
        <v/>
      </c>
      <c r="AO155" s="542" t="str">
        <f>IF(ABS(入力用!$AV155)&lt;1,"",RIGHTB(入力用!$AV155,1))</f>
        <v/>
      </c>
      <c r="AP155" s="511" t="str">
        <f>IF(入力用!X155="","",IF(入力用!$AM155=3,"",RIGHTB(INT(入力用!$AT155/10),1)))</f>
        <v/>
      </c>
      <c r="AQ155" s="512" t="str">
        <f>IF(入力用!X155="","",RIGHTB(入力用!$AT155,1))</f>
        <v/>
      </c>
      <c r="AR155" s="514" t="s">
        <v>48</v>
      </c>
      <c r="AS155" s="97" t="str">
        <f>IF(入力用!$AV155&lt;0,"▲","")</f>
        <v/>
      </c>
      <c r="AT155" s="98"/>
      <c r="AU155" s="565" t="str">
        <f>IF(ABS(入力用!$BE155)&lt;10000,"",RIGHTB(INT(ABS(入力用!$BE155)/10000),1))</f>
        <v/>
      </c>
      <c r="AV155" s="567" t="str">
        <f>IF(ABS(入力用!$BE155)&lt;1000,"",RIGHTB(INT(ABS(入力用!$BE155)/1000),1))</f>
        <v/>
      </c>
      <c r="AW155" s="564" t="str">
        <f>IF(ABS(入力用!$BE155)&lt;100,"",RIGHTB(INT(ABS(入力用!$BE155)/100),1))</f>
        <v/>
      </c>
      <c r="AX155" s="565" t="str">
        <f>IF(ABS(入力用!$BE155)&lt;10,"",RIGHTB(INT(ABS(入力用!$BE155)/10),1))</f>
        <v/>
      </c>
      <c r="AY155" s="542" t="str">
        <f>IF(ABS(入力用!$BE155)=0,"",RIGHTB(入力用!$BE155,1))</f>
        <v/>
      </c>
      <c r="AZ155" s="410"/>
      <c r="BA155" s="568"/>
      <c r="BB155" s="568"/>
      <c r="BC155" s="569"/>
      <c r="BD155" s="412"/>
      <c r="BE155" s="413"/>
      <c r="BF155" s="413"/>
      <c r="BG155" s="413"/>
      <c r="BH155" s="413"/>
      <c r="BI155" s="414"/>
      <c r="BJ155" s="415"/>
      <c r="BK155" s="416"/>
      <c r="BL155" s="417"/>
      <c r="BM155" s="418"/>
      <c r="BN155" s="493"/>
      <c r="BO155" s="417"/>
      <c r="BP155" s="418"/>
      <c r="BQ155" s="493"/>
      <c r="BR155" s="563"/>
      <c r="BS155" s="566"/>
      <c r="BT155" s="475"/>
      <c r="BU155" s="418"/>
      <c r="BV155" s="493"/>
      <c r="BW155" s="417"/>
      <c r="BX155" s="418"/>
      <c r="BY155" s="493"/>
      <c r="BZ155" s="563"/>
      <c r="CA155" s="474"/>
    </row>
    <row r="156" spans="1:79" ht="13.5" customHeight="1" x14ac:dyDescent="0.15">
      <c r="A156" s="435"/>
      <c r="B156" s="430"/>
      <c r="C156" s="431"/>
      <c r="D156" s="431"/>
      <c r="E156" s="431"/>
      <c r="F156" s="431"/>
      <c r="G156" s="431"/>
      <c r="H156" s="431"/>
      <c r="I156" s="432"/>
      <c r="J156" s="547" t="str">
        <f>IF(入力用!F156="","",入力用!F156)</f>
        <v/>
      </c>
      <c r="K156" s="548"/>
      <c r="L156" s="548"/>
      <c r="M156" s="548"/>
      <c r="N156" s="548"/>
      <c r="O156" s="549"/>
      <c r="P156" s="430"/>
      <c r="Q156" s="431"/>
      <c r="R156" s="431"/>
      <c r="S156" s="431"/>
      <c r="T156" s="431"/>
      <c r="U156" s="431"/>
      <c r="V156" s="431"/>
      <c r="W156" s="431"/>
      <c r="X156" s="431"/>
      <c r="Y156" s="431"/>
      <c r="Z156" s="431"/>
      <c r="AA156" s="432"/>
      <c r="AB156" s="430"/>
      <c r="AC156" s="432"/>
      <c r="AD156" s="554"/>
      <c r="AE156" s="558"/>
      <c r="AF156" s="559"/>
      <c r="AG156" s="560"/>
      <c r="AH156" s="100" t="str">
        <f>IF(ABS(入力用!$AV155)&lt;10000000,"",RIGHTB(INT(ABS(入力用!$AV155)/10000000),1))</f>
        <v/>
      </c>
      <c r="AI156" s="101" t="str">
        <f>IF(ABS(入力用!$AV155)&lt;1000000,"",RIGHTB(INT(ABS(入力用!$AV155)/1000000),1))</f>
        <v/>
      </c>
      <c r="AJ156" s="564"/>
      <c r="AK156" s="565"/>
      <c r="AL156" s="567"/>
      <c r="AM156" s="564"/>
      <c r="AN156" s="565"/>
      <c r="AO156" s="542"/>
      <c r="AP156" s="511"/>
      <c r="AQ156" s="513"/>
      <c r="AR156" s="514"/>
      <c r="AS156" s="91" t="str">
        <f>IF(ABS(入力用!$BE155)&lt;1000000,"",RIGHTB(INT(ABS(入力用!$BE155)/1000000),1))</f>
        <v/>
      </c>
      <c r="AT156" s="93" t="str">
        <f>IF(ABS(入力用!$BE155)&lt;100000,"",RIGHTB(INT(ABS(入力用!$BE155)/100000),1))</f>
        <v/>
      </c>
      <c r="AU156" s="565"/>
      <c r="AV156" s="567"/>
      <c r="AW156" s="564"/>
      <c r="AX156" s="565"/>
      <c r="AY156" s="542"/>
      <c r="AZ156" s="411"/>
      <c r="BA156" s="388"/>
      <c r="BB156" s="388"/>
      <c r="BC156" s="390"/>
      <c r="BD156" s="378"/>
      <c r="BE156" s="379"/>
      <c r="BF156" s="379"/>
      <c r="BG156" s="379"/>
      <c r="BH156" s="379"/>
      <c r="BI156" s="380"/>
      <c r="BJ156" s="395"/>
      <c r="BK156" s="397"/>
      <c r="BL156" s="399"/>
      <c r="BM156" s="401"/>
      <c r="BN156" s="403"/>
      <c r="BO156" s="399"/>
      <c r="BP156" s="401"/>
      <c r="BQ156" s="403"/>
      <c r="BR156" s="405"/>
      <c r="BS156" s="566"/>
      <c r="BT156" s="409"/>
      <c r="BU156" s="401"/>
      <c r="BV156" s="403"/>
      <c r="BW156" s="399"/>
      <c r="BX156" s="401"/>
      <c r="BY156" s="403"/>
      <c r="BZ156" s="405"/>
      <c r="CA156" s="409"/>
    </row>
    <row r="157" spans="1:79" ht="13.5" customHeight="1" x14ac:dyDescent="0.15">
      <c r="A157" s="434" t="str">
        <f>IF(入力用!A157="","",入力用!A157)</f>
        <v/>
      </c>
      <c r="B157" s="427" t="str">
        <f>IF(入力用!B157="","",入力用!B157)</f>
        <v/>
      </c>
      <c r="C157" s="428"/>
      <c r="D157" s="428"/>
      <c r="E157" s="428"/>
      <c r="F157" s="428"/>
      <c r="G157" s="428"/>
      <c r="H157" s="428"/>
      <c r="I157" s="429"/>
      <c r="J157" s="570" t="str">
        <f>IF(入力用!F157="","",入力用!F157)</f>
        <v/>
      </c>
      <c r="K157" s="571"/>
      <c r="L157" s="571"/>
      <c r="M157" s="571"/>
      <c r="N157" s="571"/>
      <c r="O157" s="572"/>
      <c r="P157" s="427" t="str">
        <f>IF(入力用!G157="","",入力用!G157)</f>
        <v/>
      </c>
      <c r="Q157" s="428"/>
      <c r="R157" s="428"/>
      <c r="S157" s="428"/>
      <c r="T157" s="428"/>
      <c r="U157" s="428"/>
      <c r="V157" s="428"/>
      <c r="W157" s="428"/>
      <c r="X157" s="428"/>
      <c r="Y157" s="428"/>
      <c r="Z157" s="428"/>
      <c r="AA157" s="429"/>
      <c r="AB157" s="427" t="str">
        <f>IF(入力用!R157="","",入力用!R157)</f>
        <v/>
      </c>
      <c r="AC157" s="429"/>
      <c r="AD157" s="553" t="str">
        <f>IF(入力用!T157="","",入力用!T157)</f>
        <v/>
      </c>
      <c r="AE157" s="555" t="str">
        <f>IF(入力用!U157="","",入力用!U157)</f>
        <v/>
      </c>
      <c r="AF157" s="556"/>
      <c r="AG157" s="557"/>
      <c r="AH157" s="97" t="str">
        <f>IF(入力用!$AV157&lt;0,"▲","")</f>
        <v/>
      </c>
      <c r="AI157" s="99"/>
      <c r="AJ157" s="564" t="str">
        <f>IF(ABS(入力用!$AV157)&lt;100000,"",RIGHTB(INT(ABS(入力用!$AV157)/100000),1))</f>
        <v/>
      </c>
      <c r="AK157" s="565" t="str">
        <f>IF(ABS(入力用!$AV157)&lt;10000,"",RIGHTB(INT(ABS(入力用!$AV157)/10000),1))</f>
        <v/>
      </c>
      <c r="AL157" s="567" t="str">
        <f>IF(ABS(入力用!$AV157)&lt;1000,"",RIGHTB(INT(ABS(入力用!$AV157)/1000),1))</f>
        <v/>
      </c>
      <c r="AM157" s="564" t="str">
        <f>IF(ABS(入力用!$AV157)&lt;100,"",RIGHTB(INT(ABS(入力用!$AV157)/100),1))</f>
        <v/>
      </c>
      <c r="AN157" s="565" t="str">
        <f>IF(ABS(入力用!$AV157)&lt;10,"",RIGHTB(INT(ABS(入力用!$AV157)/10),1))</f>
        <v/>
      </c>
      <c r="AO157" s="542" t="str">
        <f>IF(ABS(入力用!$AV157)&lt;1,"",RIGHTB(入力用!$AV157,1))</f>
        <v/>
      </c>
      <c r="AP157" s="511" t="str">
        <f>IF(入力用!X157="","",IF(入力用!$AM157=3,"",RIGHTB(INT(入力用!$AT157/10),1)))</f>
        <v/>
      </c>
      <c r="AQ157" s="512" t="str">
        <f>IF(入力用!X157="","",RIGHTB(入力用!$AT157,1))</f>
        <v/>
      </c>
      <c r="AR157" s="514" t="s">
        <v>48</v>
      </c>
      <c r="AS157" s="97" t="str">
        <f>IF(入力用!$AV157&lt;0,"▲","")</f>
        <v/>
      </c>
      <c r="AT157" s="98"/>
      <c r="AU157" s="565" t="str">
        <f>IF(ABS(入力用!$BE157)&lt;10000,"",RIGHTB(INT(ABS(入力用!$BE157)/10000),1))</f>
        <v/>
      </c>
      <c r="AV157" s="567" t="str">
        <f>IF(ABS(入力用!$BE157)&lt;1000,"",RIGHTB(INT(ABS(入力用!$BE157)/1000),1))</f>
        <v/>
      </c>
      <c r="AW157" s="564" t="str">
        <f>IF(ABS(入力用!$BE157)&lt;100,"",RIGHTB(INT(ABS(入力用!$BE157)/100),1))</f>
        <v/>
      </c>
      <c r="AX157" s="565" t="str">
        <f>IF(ABS(入力用!$BE157)&lt;10,"",RIGHTB(INT(ABS(入力用!$BE157)/10),1))</f>
        <v/>
      </c>
      <c r="AY157" s="542" t="str">
        <f>IF(ABS(入力用!$BE157)=0,"",RIGHTB(入力用!$BE157,1))</f>
        <v/>
      </c>
      <c r="AZ157" s="410"/>
      <c r="BA157" s="568"/>
      <c r="BB157" s="568"/>
      <c r="BC157" s="569"/>
      <c r="BD157" s="412"/>
      <c r="BE157" s="413"/>
      <c r="BF157" s="413"/>
      <c r="BG157" s="413"/>
      <c r="BH157" s="413"/>
      <c r="BI157" s="414"/>
      <c r="BJ157" s="415"/>
      <c r="BK157" s="416"/>
      <c r="BL157" s="417"/>
      <c r="BM157" s="418"/>
      <c r="BN157" s="493"/>
      <c r="BO157" s="417"/>
      <c r="BP157" s="418"/>
      <c r="BQ157" s="493"/>
      <c r="BR157" s="563"/>
      <c r="BS157" s="566"/>
      <c r="BT157" s="475"/>
      <c r="BU157" s="418"/>
      <c r="BV157" s="493"/>
      <c r="BW157" s="417"/>
      <c r="BX157" s="418"/>
      <c r="BY157" s="493"/>
      <c r="BZ157" s="563"/>
      <c r="CA157" s="474"/>
    </row>
    <row r="158" spans="1:79" ht="13.5" customHeight="1" x14ac:dyDescent="0.15">
      <c r="A158" s="435"/>
      <c r="B158" s="430"/>
      <c r="C158" s="431"/>
      <c r="D158" s="431"/>
      <c r="E158" s="431"/>
      <c r="F158" s="431"/>
      <c r="G158" s="431"/>
      <c r="H158" s="431"/>
      <c r="I158" s="432"/>
      <c r="J158" s="547" t="str">
        <f>IF(入力用!F158="","",入力用!F158)</f>
        <v/>
      </c>
      <c r="K158" s="548"/>
      <c r="L158" s="548"/>
      <c r="M158" s="548"/>
      <c r="N158" s="548"/>
      <c r="O158" s="549"/>
      <c r="P158" s="430"/>
      <c r="Q158" s="431"/>
      <c r="R158" s="431"/>
      <c r="S158" s="431"/>
      <c r="T158" s="431"/>
      <c r="U158" s="431"/>
      <c r="V158" s="431"/>
      <c r="W158" s="431"/>
      <c r="X158" s="431"/>
      <c r="Y158" s="431"/>
      <c r="Z158" s="431"/>
      <c r="AA158" s="432"/>
      <c r="AB158" s="430"/>
      <c r="AC158" s="432"/>
      <c r="AD158" s="554"/>
      <c r="AE158" s="558"/>
      <c r="AF158" s="559"/>
      <c r="AG158" s="560"/>
      <c r="AH158" s="100" t="str">
        <f>IF(ABS(入力用!$AV157)&lt;10000000,"",RIGHTB(INT(ABS(入力用!$AV157)/10000000),1))</f>
        <v/>
      </c>
      <c r="AI158" s="101" t="str">
        <f>IF(ABS(入力用!$AV157)&lt;1000000,"",RIGHTB(INT(ABS(入力用!$AV157)/1000000),1))</f>
        <v/>
      </c>
      <c r="AJ158" s="564"/>
      <c r="AK158" s="565"/>
      <c r="AL158" s="567"/>
      <c r="AM158" s="564"/>
      <c r="AN158" s="565"/>
      <c r="AO158" s="542"/>
      <c r="AP158" s="511"/>
      <c r="AQ158" s="513"/>
      <c r="AR158" s="514"/>
      <c r="AS158" s="91" t="str">
        <f>IF(ABS(入力用!$BE157)&lt;1000000,"",RIGHTB(INT(ABS(入力用!$BE157)/1000000),1))</f>
        <v/>
      </c>
      <c r="AT158" s="93" t="str">
        <f>IF(ABS(入力用!$BE157)&lt;100000,"",RIGHTB(INT(ABS(入力用!$BE157)/100000),1))</f>
        <v/>
      </c>
      <c r="AU158" s="565"/>
      <c r="AV158" s="567"/>
      <c r="AW158" s="564"/>
      <c r="AX158" s="565"/>
      <c r="AY158" s="542"/>
      <c r="AZ158" s="411"/>
      <c r="BA158" s="388"/>
      <c r="BB158" s="388"/>
      <c r="BC158" s="390"/>
      <c r="BD158" s="378"/>
      <c r="BE158" s="379"/>
      <c r="BF158" s="379"/>
      <c r="BG158" s="379"/>
      <c r="BH158" s="379"/>
      <c r="BI158" s="380"/>
      <c r="BJ158" s="395"/>
      <c r="BK158" s="397"/>
      <c r="BL158" s="399"/>
      <c r="BM158" s="401"/>
      <c r="BN158" s="403"/>
      <c r="BO158" s="399"/>
      <c r="BP158" s="401"/>
      <c r="BQ158" s="403"/>
      <c r="BR158" s="405"/>
      <c r="BS158" s="566"/>
      <c r="BT158" s="409"/>
      <c r="BU158" s="401"/>
      <c r="BV158" s="403"/>
      <c r="BW158" s="399"/>
      <c r="BX158" s="401"/>
      <c r="BY158" s="403"/>
      <c r="BZ158" s="405"/>
      <c r="CA158" s="409"/>
    </row>
    <row r="159" spans="1:79" ht="13.5" customHeight="1" x14ac:dyDescent="0.15">
      <c r="A159" s="434" t="str">
        <f>IF(入力用!A159="","",入力用!A159)</f>
        <v/>
      </c>
      <c r="B159" s="427" t="str">
        <f>IF(入力用!B159="","",入力用!B159)</f>
        <v/>
      </c>
      <c r="C159" s="428"/>
      <c r="D159" s="428"/>
      <c r="E159" s="428"/>
      <c r="F159" s="428"/>
      <c r="G159" s="428"/>
      <c r="H159" s="428"/>
      <c r="I159" s="429"/>
      <c r="J159" s="570" t="str">
        <f>IF(入力用!F159="","",入力用!F159)</f>
        <v/>
      </c>
      <c r="K159" s="571"/>
      <c r="L159" s="571"/>
      <c r="M159" s="571"/>
      <c r="N159" s="571"/>
      <c r="O159" s="572"/>
      <c r="P159" s="427" t="str">
        <f>IF(入力用!G159="","",入力用!G159)</f>
        <v/>
      </c>
      <c r="Q159" s="428"/>
      <c r="R159" s="428"/>
      <c r="S159" s="428"/>
      <c r="T159" s="428"/>
      <c r="U159" s="428"/>
      <c r="V159" s="428"/>
      <c r="W159" s="428"/>
      <c r="X159" s="428"/>
      <c r="Y159" s="428"/>
      <c r="Z159" s="428"/>
      <c r="AA159" s="429"/>
      <c r="AB159" s="427" t="str">
        <f>IF(入力用!R159="","",入力用!R159)</f>
        <v/>
      </c>
      <c r="AC159" s="429"/>
      <c r="AD159" s="553" t="str">
        <f>IF(入力用!T159="","",入力用!T159)</f>
        <v/>
      </c>
      <c r="AE159" s="555" t="str">
        <f>IF(入力用!U159="","",入力用!U159)</f>
        <v/>
      </c>
      <c r="AF159" s="556"/>
      <c r="AG159" s="557"/>
      <c r="AH159" s="97" t="str">
        <f>IF(入力用!$AV159&lt;0,"▲","")</f>
        <v/>
      </c>
      <c r="AI159" s="99"/>
      <c r="AJ159" s="564" t="str">
        <f>IF(ABS(入力用!$AV159)&lt;100000,"",RIGHTB(INT(ABS(入力用!$AV159)/100000),1))</f>
        <v/>
      </c>
      <c r="AK159" s="565" t="str">
        <f>IF(ABS(入力用!$AV159)&lt;10000,"",RIGHTB(INT(ABS(入力用!$AV159)/10000),1))</f>
        <v/>
      </c>
      <c r="AL159" s="567" t="str">
        <f>IF(ABS(入力用!$AV159)&lt;1000,"",RIGHTB(INT(ABS(入力用!$AV159)/1000),1))</f>
        <v/>
      </c>
      <c r="AM159" s="564" t="str">
        <f>IF(ABS(入力用!$AV159)&lt;100,"",RIGHTB(INT(ABS(入力用!$AV159)/100),1))</f>
        <v/>
      </c>
      <c r="AN159" s="565" t="str">
        <f>IF(ABS(入力用!$AV159)&lt;10,"",RIGHTB(INT(ABS(入力用!$AV159)/10),1))</f>
        <v/>
      </c>
      <c r="AO159" s="542" t="str">
        <f>IF(ABS(入力用!$AV159)&lt;1,"",RIGHTB(入力用!$AV159,1))</f>
        <v/>
      </c>
      <c r="AP159" s="511" t="str">
        <f>IF(入力用!X159="","",IF(入力用!$AM159=3,"",RIGHTB(INT(入力用!$AT159/10),1)))</f>
        <v/>
      </c>
      <c r="AQ159" s="512" t="str">
        <f>IF(入力用!X159="","",RIGHTB(入力用!$AT159,1))</f>
        <v/>
      </c>
      <c r="AR159" s="514" t="s">
        <v>48</v>
      </c>
      <c r="AS159" s="97" t="str">
        <f>IF(入力用!$AV159&lt;0,"▲","")</f>
        <v/>
      </c>
      <c r="AT159" s="98"/>
      <c r="AU159" s="565" t="str">
        <f>IF(ABS(入力用!$BE159)&lt;10000,"",RIGHTB(INT(ABS(入力用!$BE159)/10000),1))</f>
        <v/>
      </c>
      <c r="AV159" s="567" t="str">
        <f>IF(ABS(入力用!$BE159)&lt;1000,"",RIGHTB(INT(ABS(入力用!$BE159)/1000),1))</f>
        <v/>
      </c>
      <c r="AW159" s="564" t="str">
        <f>IF(ABS(入力用!$BE159)&lt;100,"",RIGHTB(INT(ABS(入力用!$BE159)/100),1))</f>
        <v/>
      </c>
      <c r="AX159" s="565" t="str">
        <f>IF(ABS(入力用!$BE159)&lt;10,"",RIGHTB(INT(ABS(入力用!$BE159)/10),1))</f>
        <v/>
      </c>
      <c r="AY159" s="542" t="str">
        <f>IF(ABS(入力用!$BE159)=0,"",RIGHTB(入力用!$BE159,1))</f>
        <v/>
      </c>
      <c r="AZ159" s="410"/>
      <c r="BA159" s="568"/>
      <c r="BB159" s="568"/>
      <c r="BC159" s="569"/>
      <c r="BD159" s="412"/>
      <c r="BE159" s="413"/>
      <c r="BF159" s="413"/>
      <c r="BG159" s="413"/>
      <c r="BH159" s="413"/>
      <c r="BI159" s="414"/>
      <c r="BJ159" s="415"/>
      <c r="BK159" s="416"/>
      <c r="BL159" s="417"/>
      <c r="BM159" s="418"/>
      <c r="BN159" s="493"/>
      <c r="BO159" s="417"/>
      <c r="BP159" s="418"/>
      <c r="BQ159" s="493"/>
      <c r="BR159" s="563"/>
      <c r="BS159" s="566"/>
      <c r="BT159" s="475"/>
      <c r="BU159" s="418"/>
      <c r="BV159" s="493"/>
      <c r="BW159" s="417"/>
      <c r="BX159" s="418"/>
      <c r="BY159" s="493"/>
      <c r="BZ159" s="563"/>
      <c r="CA159" s="474"/>
    </row>
    <row r="160" spans="1:79" ht="13.5" customHeight="1" x14ac:dyDescent="0.15">
      <c r="A160" s="435"/>
      <c r="B160" s="430"/>
      <c r="C160" s="431"/>
      <c r="D160" s="431"/>
      <c r="E160" s="431"/>
      <c r="F160" s="431"/>
      <c r="G160" s="431"/>
      <c r="H160" s="431"/>
      <c r="I160" s="432"/>
      <c r="J160" s="547" t="str">
        <f>IF(入力用!F160="","",入力用!F160)</f>
        <v/>
      </c>
      <c r="K160" s="548"/>
      <c r="L160" s="548"/>
      <c r="M160" s="548"/>
      <c r="N160" s="548"/>
      <c r="O160" s="549"/>
      <c r="P160" s="430"/>
      <c r="Q160" s="431"/>
      <c r="R160" s="431"/>
      <c r="S160" s="431"/>
      <c r="T160" s="431"/>
      <c r="U160" s="431"/>
      <c r="V160" s="431"/>
      <c r="W160" s="431"/>
      <c r="X160" s="431"/>
      <c r="Y160" s="431"/>
      <c r="Z160" s="431"/>
      <c r="AA160" s="432"/>
      <c r="AB160" s="430"/>
      <c r="AC160" s="432"/>
      <c r="AD160" s="554"/>
      <c r="AE160" s="558"/>
      <c r="AF160" s="559"/>
      <c r="AG160" s="560"/>
      <c r="AH160" s="100" t="str">
        <f>IF(ABS(入力用!$AV159)&lt;10000000,"",RIGHTB(INT(ABS(入力用!$AV159)/10000000),1))</f>
        <v/>
      </c>
      <c r="AI160" s="101" t="str">
        <f>IF(ABS(入力用!$AV159)&lt;1000000,"",RIGHTB(INT(ABS(入力用!$AV159)/1000000),1))</f>
        <v/>
      </c>
      <c r="AJ160" s="564"/>
      <c r="AK160" s="565"/>
      <c r="AL160" s="567"/>
      <c r="AM160" s="564"/>
      <c r="AN160" s="565"/>
      <c r="AO160" s="542"/>
      <c r="AP160" s="511"/>
      <c r="AQ160" s="513"/>
      <c r="AR160" s="514"/>
      <c r="AS160" s="91" t="str">
        <f>IF(ABS(入力用!$BE159)&lt;1000000,"",RIGHTB(INT(ABS(入力用!$BE159)/1000000),1))</f>
        <v/>
      </c>
      <c r="AT160" s="93" t="str">
        <f>IF(ABS(入力用!$BE159)&lt;100000,"",RIGHTB(INT(ABS(入力用!$BE159)/100000),1))</f>
        <v/>
      </c>
      <c r="AU160" s="565"/>
      <c r="AV160" s="567"/>
      <c r="AW160" s="564"/>
      <c r="AX160" s="565"/>
      <c r="AY160" s="542"/>
      <c r="AZ160" s="411"/>
      <c r="BA160" s="388"/>
      <c r="BB160" s="388"/>
      <c r="BC160" s="390"/>
      <c r="BD160" s="378"/>
      <c r="BE160" s="379"/>
      <c r="BF160" s="379"/>
      <c r="BG160" s="379"/>
      <c r="BH160" s="379"/>
      <c r="BI160" s="380"/>
      <c r="BJ160" s="395"/>
      <c r="BK160" s="397"/>
      <c r="BL160" s="399"/>
      <c r="BM160" s="401"/>
      <c r="BN160" s="403"/>
      <c r="BO160" s="399"/>
      <c r="BP160" s="401"/>
      <c r="BQ160" s="403"/>
      <c r="BR160" s="405"/>
      <c r="BS160" s="566"/>
      <c r="BT160" s="409"/>
      <c r="BU160" s="401"/>
      <c r="BV160" s="403"/>
      <c r="BW160" s="399"/>
      <c r="BX160" s="401"/>
      <c r="BY160" s="403"/>
      <c r="BZ160" s="405"/>
      <c r="CA160" s="409"/>
    </row>
    <row r="161" spans="1:79" ht="13.5" customHeight="1" x14ac:dyDescent="0.15">
      <c r="A161" s="434" t="str">
        <f>IF(入力用!A161="","",入力用!A161)</f>
        <v/>
      </c>
      <c r="B161" s="427" t="str">
        <f>IF(入力用!B161="","",入力用!B161)</f>
        <v/>
      </c>
      <c r="C161" s="428"/>
      <c r="D161" s="428"/>
      <c r="E161" s="428"/>
      <c r="F161" s="428"/>
      <c r="G161" s="428"/>
      <c r="H161" s="428"/>
      <c r="I161" s="429"/>
      <c r="J161" s="570" t="str">
        <f>IF(入力用!F161="","",入力用!F161)</f>
        <v/>
      </c>
      <c r="K161" s="571"/>
      <c r="L161" s="571"/>
      <c r="M161" s="571"/>
      <c r="N161" s="571"/>
      <c r="O161" s="572"/>
      <c r="P161" s="427" t="str">
        <f>IF(入力用!G161="","",入力用!G161)</f>
        <v/>
      </c>
      <c r="Q161" s="428"/>
      <c r="R161" s="428"/>
      <c r="S161" s="428"/>
      <c r="T161" s="428"/>
      <c r="U161" s="428"/>
      <c r="V161" s="428"/>
      <c r="W161" s="428"/>
      <c r="X161" s="428"/>
      <c r="Y161" s="428"/>
      <c r="Z161" s="428"/>
      <c r="AA161" s="429"/>
      <c r="AB161" s="427" t="str">
        <f>IF(入力用!R161="","",入力用!R161)</f>
        <v/>
      </c>
      <c r="AC161" s="429"/>
      <c r="AD161" s="553" t="str">
        <f>IF(入力用!T161="","",入力用!T161)</f>
        <v/>
      </c>
      <c r="AE161" s="555" t="str">
        <f>IF(入力用!U161="","",入力用!U161)</f>
        <v/>
      </c>
      <c r="AF161" s="556"/>
      <c r="AG161" s="557"/>
      <c r="AH161" s="97" t="str">
        <f>IF(入力用!$AV161&lt;0,"▲","")</f>
        <v/>
      </c>
      <c r="AI161" s="99"/>
      <c r="AJ161" s="564" t="str">
        <f>IF(ABS(入力用!$AV161)&lt;100000,"",RIGHTB(INT(ABS(入力用!$AV161)/100000),1))</f>
        <v/>
      </c>
      <c r="AK161" s="565" t="str">
        <f>IF(ABS(入力用!$AV161)&lt;10000,"",RIGHTB(INT(ABS(入力用!$AV161)/10000),1))</f>
        <v/>
      </c>
      <c r="AL161" s="567" t="str">
        <f>IF(ABS(入力用!$AV161)&lt;1000,"",RIGHTB(INT(ABS(入力用!$AV161)/1000),1))</f>
        <v/>
      </c>
      <c r="AM161" s="564" t="str">
        <f>IF(ABS(入力用!$AV161)&lt;100,"",RIGHTB(INT(ABS(入力用!$AV161)/100),1))</f>
        <v/>
      </c>
      <c r="AN161" s="565" t="str">
        <f>IF(ABS(入力用!$AV161)&lt;10,"",RIGHTB(INT(ABS(入力用!$AV161)/10),1))</f>
        <v/>
      </c>
      <c r="AO161" s="542" t="str">
        <f>IF(ABS(入力用!$AV161)&lt;1,"",RIGHTB(入力用!$AV161,1))</f>
        <v/>
      </c>
      <c r="AP161" s="511" t="str">
        <f>IF(入力用!X161="","",IF(入力用!$AM161=3,"",RIGHTB(INT(入力用!$AT161/10),1)))</f>
        <v/>
      </c>
      <c r="AQ161" s="512" t="str">
        <f>IF(入力用!X161="","",RIGHTB(入力用!$AT161,1))</f>
        <v/>
      </c>
      <c r="AR161" s="514" t="s">
        <v>48</v>
      </c>
      <c r="AS161" s="97" t="str">
        <f>IF(入力用!$AV161&lt;0,"▲","")</f>
        <v/>
      </c>
      <c r="AT161" s="98"/>
      <c r="AU161" s="565" t="str">
        <f>IF(ABS(入力用!$BE161)&lt;10000,"",RIGHTB(INT(ABS(入力用!$BE161)/10000),1))</f>
        <v/>
      </c>
      <c r="AV161" s="567" t="str">
        <f>IF(ABS(入力用!$BE161)&lt;1000,"",RIGHTB(INT(ABS(入力用!$BE161)/1000),1))</f>
        <v/>
      </c>
      <c r="AW161" s="564" t="str">
        <f>IF(ABS(入力用!$BE161)&lt;100,"",RIGHTB(INT(ABS(入力用!$BE161)/100),1))</f>
        <v/>
      </c>
      <c r="AX161" s="565" t="str">
        <f>IF(ABS(入力用!$BE161)&lt;10,"",RIGHTB(INT(ABS(入力用!$BE161)/10),1))</f>
        <v/>
      </c>
      <c r="AY161" s="542" t="str">
        <f>IF(ABS(入力用!$BE161)=0,"",RIGHTB(入力用!$BE161,1))</f>
        <v/>
      </c>
      <c r="AZ161" s="410"/>
      <c r="BA161" s="568"/>
      <c r="BB161" s="568"/>
      <c r="BC161" s="569"/>
      <c r="BD161" s="412"/>
      <c r="BE161" s="413"/>
      <c r="BF161" s="413"/>
      <c r="BG161" s="413"/>
      <c r="BH161" s="413"/>
      <c r="BI161" s="414"/>
      <c r="BJ161" s="415"/>
      <c r="BK161" s="416"/>
      <c r="BL161" s="417"/>
      <c r="BM161" s="418"/>
      <c r="BN161" s="493"/>
      <c r="BO161" s="417"/>
      <c r="BP161" s="418"/>
      <c r="BQ161" s="493"/>
      <c r="BR161" s="563"/>
      <c r="BS161" s="566"/>
      <c r="BT161" s="475"/>
      <c r="BU161" s="418"/>
      <c r="BV161" s="493"/>
      <c r="BW161" s="417"/>
      <c r="BX161" s="418"/>
      <c r="BY161" s="493"/>
      <c r="BZ161" s="563"/>
      <c r="CA161" s="474"/>
    </row>
    <row r="162" spans="1:79" ht="13.5" customHeight="1" x14ac:dyDescent="0.15">
      <c r="A162" s="435"/>
      <c r="B162" s="430"/>
      <c r="C162" s="431"/>
      <c r="D162" s="431"/>
      <c r="E162" s="431"/>
      <c r="F162" s="431"/>
      <c r="G162" s="431"/>
      <c r="H162" s="431"/>
      <c r="I162" s="432"/>
      <c r="J162" s="547" t="str">
        <f>IF(入力用!F162="","",入力用!F162)</f>
        <v/>
      </c>
      <c r="K162" s="548"/>
      <c r="L162" s="548"/>
      <c r="M162" s="548"/>
      <c r="N162" s="548"/>
      <c r="O162" s="549"/>
      <c r="P162" s="430"/>
      <c r="Q162" s="431"/>
      <c r="R162" s="431"/>
      <c r="S162" s="431"/>
      <c r="T162" s="431"/>
      <c r="U162" s="431"/>
      <c r="V162" s="431"/>
      <c r="W162" s="431"/>
      <c r="X162" s="431"/>
      <c r="Y162" s="431"/>
      <c r="Z162" s="431"/>
      <c r="AA162" s="432"/>
      <c r="AB162" s="430"/>
      <c r="AC162" s="432"/>
      <c r="AD162" s="554"/>
      <c r="AE162" s="558"/>
      <c r="AF162" s="559"/>
      <c r="AG162" s="560"/>
      <c r="AH162" s="100" t="str">
        <f>IF(ABS(入力用!$AV161)&lt;10000000,"",RIGHTB(INT(ABS(入力用!$AV161)/10000000),1))</f>
        <v/>
      </c>
      <c r="AI162" s="101" t="str">
        <f>IF(ABS(入力用!$AV161)&lt;1000000,"",RIGHTB(INT(ABS(入力用!$AV161)/1000000),1))</f>
        <v/>
      </c>
      <c r="AJ162" s="564"/>
      <c r="AK162" s="565"/>
      <c r="AL162" s="567"/>
      <c r="AM162" s="564"/>
      <c r="AN162" s="565"/>
      <c r="AO162" s="542"/>
      <c r="AP162" s="511"/>
      <c r="AQ162" s="513"/>
      <c r="AR162" s="514"/>
      <c r="AS162" s="91" t="str">
        <f>IF(ABS(入力用!$BE161)&lt;1000000,"",RIGHTB(INT(ABS(入力用!$BE161)/1000000),1))</f>
        <v/>
      </c>
      <c r="AT162" s="93" t="str">
        <f>IF(ABS(入力用!$BE161)&lt;100000,"",RIGHTB(INT(ABS(入力用!$BE161)/100000),1))</f>
        <v/>
      </c>
      <c r="AU162" s="565"/>
      <c r="AV162" s="567"/>
      <c r="AW162" s="564"/>
      <c r="AX162" s="565"/>
      <c r="AY162" s="542"/>
      <c r="AZ162" s="411"/>
      <c r="BA162" s="388"/>
      <c r="BB162" s="388"/>
      <c r="BC162" s="390"/>
      <c r="BD162" s="378"/>
      <c r="BE162" s="379"/>
      <c r="BF162" s="379"/>
      <c r="BG162" s="379"/>
      <c r="BH162" s="379"/>
      <c r="BI162" s="380"/>
      <c r="BJ162" s="395"/>
      <c r="BK162" s="397"/>
      <c r="BL162" s="399"/>
      <c r="BM162" s="401"/>
      <c r="BN162" s="403"/>
      <c r="BO162" s="399"/>
      <c r="BP162" s="401"/>
      <c r="BQ162" s="403"/>
      <c r="BR162" s="405"/>
      <c r="BS162" s="566"/>
      <c r="BT162" s="409"/>
      <c r="BU162" s="401"/>
      <c r="BV162" s="403"/>
      <c r="BW162" s="399"/>
      <c r="BX162" s="401"/>
      <c r="BY162" s="403"/>
      <c r="BZ162" s="405"/>
      <c r="CA162" s="409"/>
    </row>
    <row r="163" spans="1:79" ht="13.5" customHeight="1" x14ac:dyDescent="0.15">
      <c r="A163" s="434" t="str">
        <f>IF(入力用!A163="","",入力用!A163)</f>
        <v/>
      </c>
      <c r="B163" s="427" t="str">
        <f>IF(入力用!B163="","",入力用!B163)</f>
        <v/>
      </c>
      <c r="C163" s="428"/>
      <c r="D163" s="428"/>
      <c r="E163" s="428"/>
      <c r="F163" s="428"/>
      <c r="G163" s="428"/>
      <c r="H163" s="428"/>
      <c r="I163" s="429"/>
      <c r="J163" s="570" t="str">
        <f>IF(入力用!F163="","",入力用!F163)</f>
        <v/>
      </c>
      <c r="K163" s="571"/>
      <c r="L163" s="571"/>
      <c r="M163" s="571"/>
      <c r="N163" s="571"/>
      <c r="O163" s="572"/>
      <c r="P163" s="427" t="str">
        <f>IF(入力用!G163="","",入力用!G163)</f>
        <v/>
      </c>
      <c r="Q163" s="428"/>
      <c r="R163" s="428"/>
      <c r="S163" s="428"/>
      <c r="T163" s="428"/>
      <c r="U163" s="428"/>
      <c r="V163" s="428"/>
      <c r="W163" s="428"/>
      <c r="X163" s="428"/>
      <c r="Y163" s="428"/>
      <c r="Z163" s="428"/>
      <c r="AA163" s="429"/>
      <c r="AB163" s="427" t="str">
        <f>IF(入力用!R163="","",入力用!R163)</f>
        <v/>
      </c>
      <c r="AC163" s="429"/>
      <c r="AD163" s="553" t="str">
        <f>IF(入力用!T163="","",入力用!T163)</f>
        <v/>
      </c>
      <c r="AE163" s="555" t="str">
        <f>IF(入力用!U163="","",入力用!U163)</f>
        <v/>
      </c>
      <c r="AF163" s="556"/>
      <c r="AG163" s="557"/>
      <c r="AH163" s="97" t="str">
        <f>IF(入力用!$AV163&lt;0,"▲","")</f>
        <v/>
      </c>
      <c r="AI163" s="99"/>
      <c r="AJ163" s="564" t="str">
        <f>IF(ABS(入力用!$AV163)&lt;100000,"",RIGHTB(INT(ABS(入力用!$AV163)/100000),1))</f>
        <v/>
      </c>
      <c r="AK163" s="565" t="str">
        <f>IF(ABS(入力用!$AV163)&lt;10000,"",RIGHTB(INT(ABS(入力用!$AV163)/10000),1))</f>
        <v/>
      </c>
      <c r="AL163" s="567" t="str">
        <f>IF(ABS(入力用!$AV163)&lt;1000,"",RIGHTB(INT(ABS(入力用!$AV163)/1000),1))</f>
        <v/>
      </c>
      <c r="AM163" s="564" t="str">
        <f>IF(ABS(入力用!$AV163)&lt;100,"",RIGHTB(INT(ABS(入力用!$AV163)/100),1))</f>
        <v/>
      </c>
      <c r="AN163" s="565" t="str">
        <f>IF(ABS(入力用!$AV163)&lt;10,"",RIGHTB(INT(ABS(入力用!$AV163)/10),1))</f>
        <v/>
      </c>
      <c r="AO163" s="542" t="str">
        <f>IF(ABS(入力用!$AV163)&lt;1,"",RIGHTB(入力用!$AV163,1))</f>
        <v/>
      </c>
      <c r="AP163" s="511" t="str">
        <f>IF(入力用!X163="","",IF(入力用!$AM163=3,"",RIGHTB(INT(入力用!$AT163/10),1)))</f>
        <v/>
      </c>
      <c r="AQ163" s="512" t="str">
        <f>IF(入力用!X163="","",RIGHTB(入力用!$AT163,1))</f>
        <v/>
      </c>
      <c r="AR163" s="514" t="s">
        <v>48</v>
      </c>
      <c r="AS163" s="97" t="str">
        <f>IF(入力用!$AV163&lt;0,"▲","")</f>
        <v/>
      </c>
      <c r="AT163" s="67"/>
      <c r="AU163" s="565" t="str">
        <f>IF(ABS(入力用!$BE163)&lt;10000,"",RIGHTB(INT(ABS(入力用!$BE163)/10000),1))</f>
        <v/>
      </c>
      <c r="AV163" s="567" t="str">
        <f>IF(ABS(入力用!$BE163)&lt;1000,"",RIGHTB(INT(ABS(入力用!$BE163)/1000),1))</f>
        <v/>
      </c>
      <c r="AW163" s="564" t="str">
        <f>IF(ABS(入力用!$BE163)&lt;100,"",RIGHTB(INT(ABS(入力用!$BE163)/100),1))</f>
        <v/>
      </c>
      <c r="AX163" s="565" t="str">
        <f>IF(ABS(入力用!$BE163)&lt;10,"",RIGHTB(INT(ABS(入力用!$BE163)/10),1))</f>
        <v/>
      </c>
      <c r="AY163" s="542" t="str">
        <f>IF(ABS(入力用!$BE163)=0,"",RIGHTB(入力用!$BE163,1))</f>
        <v/>
      </c>
      <c r="AZ163" s="410"/>
      <c r="BA163" s="568"/>
      <c r="BB163" s="568"/>
      <c r="BC163" s="569"/>
      <c r="BD163" s="412"/>
      <c r="BE163" s="413"/>
      <c r="BF163" s="413"/>
      <c r="BG163" s="413"/>
      <c r="BH163" s="413"/>
      <c r="BI163" s="414"/>
      <c r="BJ163" s="415"/>
      <c r="BK163" s="416"/>
      <c r="BL163" s="417"/>
      <c r="BM163" s="418"/>
      <c r="BN163" s="493"/>
      <c r="BO163" s="417"/>
      <c r="BP163" s="418"/>
      <c r="BQ163" s="493"/>
      <c r="BR163" s="563"/>
      <c r="BS163" s="566"/>
      <c r="BT163" s="475"/>
      <c r="BU163" s="418"/>
      <c r="BV163" s="493"/>
      <c r="BW163" s="417"/>
      <c r="BX163" s="418"/>
      <c r="BY163" s="493"/>
      <c r="BZ163" s="563"/>
      <c r="CA163" s="474"/>
    </row>
    <row r="164" spans="1:79" ht="13.5" customHeight="1" x14ac:dyDescent="0.15">
      <c r="A164" s="435"/>
      <c r="B164" s="430"/>
      <c r="C164" s="431"/>
      <c r="D164" s="431"/>
      <c r="E164" s="431"/>
      <c r="F164" s="431"/>
      <c r="G164" s="431"/>
      <c r="H164" s="431"/>
      <c r="I164" s="432"/>
      <c r="J164" s="547" t="str">
        <f>IF(入力用!F164="","",入力用!F164)</f>
        <v/>
      </c>
      <c r="K164" s="548"/>
      <c r="L164" s="548"/>
      <c r="M164" s="548"/>
      <c r="N164" s="548"/>
      <c r="O164" s="549"/>
      <c r="P164" s="430"/>
      <c r="Q164" s="431"/>
      <c r="R164" s="431"/>
      <c r="S164" s="431"/>
      <c r="T164" s="431"/>
      <c r="U164" s="431"/>
      <c r="V164" s="431"/>
      <c r="W164" s="431"/>
      <c r="X164" s="431"/>
      <c r="Y164" s="431"/>
      <c r="Z164" s="431"/>
      <c r="AA164" s="432"/>
      <c r="AB164" s="430"/>
      <c r="AC164" s="432"/>
      <c r="AD164" s="554"/>
      <c r="AE164" s="558"/>
      <c r="AF164" s="559"/>
      <c r="AG164" s="560"/>
      <c r="AH164" s="100" t="str">
        <f>IF(ABS(入力用!$AV163)&lt;10000000,"",RIGHTB(INT(ABS(入力用!$AV163)/10000000),1))</f>
        <v/>
      </c>
      <c r="AI164" s="101" t="str">
        <f>IF(ABS(入力用!$AV163)&lt;1000000,"",RIGHTB(INT(ABS(入力用!$AV163)/1000000),1))</f>
        <v/>
      </c>
      <c r="AJ164" s="564"/>
      <c r="AK164" s="565"/>
      <c r="AL164" s="567"/>
      <c r="AM164" s="564"/>
      <c r="AN164" s="565"/>
      <c r="AO164" s="542"/>
      <c r="AP164" s="511"/>
      <c r="AQ164" s="513"/>
      <c r="AR164" s="514"/>
      <c r="AS164" s="91" t="str">
        <f>IF(ABS(入力用!$BE163)&lt;1000000,"",RIGHTB(INT(ABS(入力用!$BE163)/1000000),1))</f>
        <v/>
      </c>
      <c r="AT164" s="68" t="str">
        <f>IF(ABS(入力用!$BE163)&lt;100000,"",RIGHTB(INT(ABS(入力用!$BE163)/100000),1))</f>
        <v/>
      </c>
      <c r="AU164" s="565"/>
      <c r="AV164" s="567"/>
      <c r="AW164" s="564"/>
      <c r="AX164" s="565"/>
      <c r="AY164" s="542"/>
      <c r="AZ164" s="411"/>
      <c r="BA164" s="388"/>
      <c r="BB164" s="388"/>
      <c r="BC164" s="390"/>
      <c r="BD164" s="378"/>
      <c r="BE164" s="379"/>
      <c r="BF164" s="379"/>
      <c r="BG164" s="379"/>
      <c r="BH164" s="379"/>
      <c r="BI164" s="380"/>
      <c r="BJ164" s="395"/>
      <c r="BK164" s="397"/>
      <c r="BL164" s="399"/>
      <c r="BM164" s="401"/>
      <c r="BN164" s="403"/>
      <c r="BO164" s="399"/>
      <c r="BP164" s="401"/>
      <c r="BQ164" s="403"/>
      <c r="BR164" s="405"/>
      <c r="BS164" s="566"/>
      <c r="BT164" s="409"/>
      <c r="BU164" s="401"/>
      <c r="BV164" s="403"/>
      <c r="BW164" s="399"/>
      <c r="BX164" s="401"/>
      <c r="BY164" s="403"/>
      <c r="BZ164" s="405"/>
      <c r="CA164" s="409"/>
    </row>
    <row r="165" spans="1:79" ht="13.5" customHeight="1" x14ac:dyDescent="0.15">
      <c r="A165" s="434" t="str">
        <f>IF(入力用!A165="","",入力用!A165)</f>
        <v/>
      </c>
      <c r="B165" s="427" t="str">
        <f>IF(入力用!B165="","",入力用!B165)</f>
        <v/>
      </c>
      <c r="C165" s="428"/>
      <c r="D165" s="428"/>
      <c r="E165" s="428"/>
      <c r="F165" s="428"/>
      <c r="G165" s="428"/>
      <c r="H165" s="428"/>
      <c r="I165" s="429"/>
      <c r="J165" s="570" t="str">
        <f>IF(入力用!F165="","",入力用!F165)</f>
        <v/>
      </c>
      <c r="K165" s="571"/>
      <c r="L165" s="571"/>
      <c r="M165" s="571"/>
      <c r="N165" s="571"/>
      <c r="O165" s="572"/>
      <c r="P165" s="427" t="str">
        <f>IF(入力用!G165="","",入力用!G165)</f>
        <v/>
      </c>
      <c r="Q165" s="428"/>
      <c r="R165" s="428"/>
      <c r="S165" s="428"/>
      <c r="T165" s="428"/>
      <c r="U165" s="428"/>
      <c r="V165" s="428"/>
      <c r="W165" s="428"/>
      <c r="X165" s="428"/>
      <c r="Y165" s="428"/>
      <c r="Z165" s="428"/>
      <c r="AA165" s="429"/>
      <c r="AB165" s="427" t="str">
        <f>IF(入力用!R165="","",入力用!R165)</f>
        <v/>
      </c>
      <c r="AC165" s="429"/>
      <c r="AD165" s="553" t="str">
        <f>IF(入力用!T165="","",入力用!T165)</f>
        <v/>
      </c>
      <c r="AE165" s="555" t="str">
        <f>IF(入力用!U165="","",入力用!U165)</f>
        <v/>
      </c>
      <c r="AF165" s="556"/>
      <c r="AG165" s="557"/>
      <c r="AH165" s="97" t="str">
        <f>IF(入力用!$AV165&lt;0,"▲","")</f>
        <v/>
      </c>
      <c r="AI165" s="99"/>
      <c r="AJ165" s="580" t="str">
        <f>IF(ABS(入力用!$AV165)&lt;100000,"",RIGHTB(INT(ABS(入力用!$AV165)/100000),1))</f>
        <v/>
      </c>
      <c r="AK165" s="582" t="str">
        <f>IF(ABS(入力用!$AV165)&lt;10000,"",RIGHTB(INT(ABS(入力用!$AV165)/10000),1))</f>
        <v/>
      </c>
      <c r="AL165" s="512" t="str">
        <f>IF(ABS(入力用!$AV165)&lt;1000,"",RIGHTB(INT(ABS(入力用!$AV165)/1000),1))</f>
        <v/>
      </c>
      <c r="AM165" s="580" t="str">
        <f>IF(ABS(入力用!$AV165)&lt;100,"",RIGHTB(INT(ABS(入力用!$AV165)/100),1))</f>
        <v/>
      </c>
      <c r="AN165" s="582" t="str">
        <f>IF(ABS(入力用!$AV165)&lt;10,"",RIGHTB(INT(ABS(入力用!$AV165)/10),1))</f>
        <v/>
      </c>
      <c r="AO165" s="585" t="str">
        <f>IF(ABS(入力用!$AV165)&lt;1,"",RIGHTB(入力用!$AV165,1))</f>
        <v/>
      </c>
      <c r="AP165" s="511" t="str">
        <f>IF(入力用!X165="","",IF(入力用!$AM165=3,"",RIGHTB(INT(入力用!$AT165/10),1)))</f>
        <v/>
      </c>
      <c r="AQ165" s="512" t="str">
        <f>IF(入力用!X165="","",RIGHTB(入力用!$AT165,1))</f>
        <v/>
      </c>
      <c r="AR165" s="588" t="s">
        <v>48</v>
      </c>
      <c r="AS165" s="97" t="str">
        <f>IF(入力用!$AV165&lt;0,"▲","")</f>
        <v/>
      </c>
      <c r="AT165" s="98"/>
      <c r="AU165" s="582" t="str">
        <f>IF(ABS(入力用!$BE165)&lt;10000,"",RIGHTB(INT(ABS(入力用!$BE165)/10000),1))</f>
        <v/>
      </c>
      <c r="AV165" s="512" t="str">
        <f>IF(ABS(入力用!$BE165)&lt;1000,"",RIGHTB(INT(ABS(入力用!$BE165)/1000),1))</f>
        <v/>
      </c>
      <c r="AW165" s="580" t="str">
        <f>IF(ABS(入力用!$BE165)&lt;100,"",RIGHTB(INT(ABS(入力用!$BE165)/100),1))</f>
        <v/>
      </c>
      <c r="AX165" s="582" t="str">
        <f>IF(ABS(入力用!$BE165)&lt;10,"",RIGHTB(INT(ABS(入力用!$BE165)/10),1))</f>
        <v/>
      </c>
      <c r="AY165" s="542" t="str">
        <f>IF(ABS(入力用!$BE165)=0,"",RIGHTB(入力用!$BE165,1))</f>
        <v/>
      </c>
      <c r="AZ165" s="410"/>
      <c r="BA165" s="568"/>
      <c r="BB165" s="568"/>
      <c r="BC165" s="569"/>
      <c r="BD165" s="412"/>
      <c r="BE165" s="413"/>
      <c r="BF165" s="413"/>
      <c r="BG165" s="413"/>
      <c r="BH165" s="413"/>
      <c r="BI165" s="414"/>
      <c r="BJ165" s="415"/>
      <c r="BK165" s="416"/>
      <c r="BL165" s="417"/>
      <c r="BM165" s="418"/>
      <c r="BN165" s="493"/>
      <c r="BO165" s="417"/>
      <c r="BP165" s="418"/>
      <c r="BQ165" s="493"/>
      <c r="BR165" s="563"/>
      <c r="BS165" s="566"/>
      <c r="BT165" s="475"/>
      <c r="BU165" s="418"/>
      <c r="BV165" s="493"/>
      <c r="BW165" s="417"/>
      <c r="BX165" s="418"/>
      <c r="BY165" s="493"/>
      <c r="BZ165" s="563"/>
      <c r="CA165" s="474"/>
    </row>
    <row r="166" spans="1:79" ht="13.5" customHeight="1" thickBot="1" x14ac:dyDescent="0.2">
      <c r="A166" s="573"/>
      <c r="B166" s="574"/>
      <c r="C166" s="590"/>
      <c r="D166" s="590"/>
      <c r="E166" s="590"/>
      <c r="F166" s="590"/>
      <c r="G166" s="590"/>
      <c r="H166" s="590"/>
      <c r="I166" s="575"/>
      <c r="J166" s="602" t="str">
        <f>IF(入力用!F166="","",入力用!F166)</f>
        <v/>
      </c>
      <c r="K166" s="603"/>
      <c r="L166" s="603"/>
      <c r="M166" s="603"/>
      <c r="N166" s="603"/>
      <c r="O166" s="604"/>
      <c r="P166" s="574"/>
      <c r="Q166" s="590"/>
      <c r="R166" s="590"/>
      <c r="S166" s="590"/>
      <c r="T166" s="590"/>
      <c r="U166" s="590"/>
      <c r="V166" s="590"/>
      <c r="W166" s="590"/>
      <c r="X166" s="590"/>
      <c r="Y166" s="590"/>
      <c r="Z166" s="590"/>
      <c r="AA166" s="575"/>
      <c r="AB166" s="574"/>
      <c r="AC166" s="575"/>
      <c r="AD166" s="576"/>
      <c r="AE166" s="577"/>
      <c r="AF166" s="578"/>
      <c r="AG166" s="579"/>
      <c r="AH166" s="43" t="str">
        <f>IF(ABS(入力用!$AV165)&lt;10000000,"",RIGHTB(INT(ABS(入力用!$AV165)/10000000),1))</f>
        <v/>
      </c>
      <c r="AI166" s="40" t="str">
        <f>IF(ABS(入力用!$AV165)&lt;1000000,"",RIGHTB(INT(ABS(入力用!$AV165)/1000000),1))</f>
        <v/>
      </c>
      <c r="AJ166" s="581"/>
      <c r="AK166" s="583"/>
      <c r="AL166" s="584"/>
      <c r="AM166" s="581"/>
      <c r="AN166" s="583"/>
      <c r="AO166" s="586"/>
      <c r="AP166" s="587"/>
      <c r="AQ166" s="584"/>
      <c r="AR166" s="589"/>
      <c r="AS166" s="87" t="str">
        <f>IF(ABS(入力用!$BE165)&lt;1000000,"",RIGHTB(INT(ABS(入力用!$BE165)/1000000),1))</f>
        <v/>
      </c>
      <c r="AT166" s="39" t="str">
        <f>IF(ABS(入力用!$BE165)&lt;100000,"",RIGHTB(INT(ABS(入力用!$BE165)/100000),1))</f>
        <v/>
      </c>
      <c r="AU166" s="583"/>
      <c r="AV166" s="584"/>
      <c r="AW166" s="581"/>
      <c r="AX166" s="583"/>
      <c r="AY166" s="591"/>
      <c r="AZ166" s="411"/>
      <c r="BA166" s="388"/>
      <c r="BB166" s="388"/>
      <c r="BC166" s="390"/>
      <c r="BD166" s="378"/>
      <c r="BE166" s="379"/>
      <c r="BF166" s="379"/>
      <c r="BG166" s="379"/>
      <c r="BH166" s="379"/>
      <c r="BI166" s="380"/>
      <c r="BJ166" s="395"/>
      <c r="BK166" s="397"/>
      <c r="BL166" s="399"/>
      <c r="BM166" s="401"/>
      <c r="BN166" s="403"/>
      <c r="BO166" s="399"/>
      <c r="BP166" s="401"/>
      <c r="BQ166" s="403"/>
      <c r="BR166" s="405"/>
      <c r="BS166" s="566"/>
      <c r="BT166" s="409"/>
      <c r="BU166" s="401"/>
      <c r="BV166" s="403"/>
      <c r="BW166" s="399"/>
      <c r="BX166" s="401"/>
      <c r="BY166" s="403"/>
      <c r="BZ166" s="405"/>
      <c r="CA166" s="409"/>
    </row>
    <row r="167" spans="1:79" ht="27" customHeight="1" thickBot="1" x14ac:dyDescent="0.2">
      <c r="A167" s="419" t="s">
        <v>28</v>
      </c>
      <c r="B167" s="419"/>
      <c r="C167" s="419"/>
      <c r="D167" s="419"/>
      <c r="E167" s="419"/>
      <c r="F167" s="419"/>
      <c r="G167" s="419"/>
      <c r="H167" s="419"/>
      <c r="I167" s="419"/>
      <c r="J167" s="419"/>
      <c r="K167" s="419"/>
      <c r="L167" s="419"/>
      <c r="M167" s="419"/>
      <c r="N167" s="419"/>
      <c r="O167" s="419"/>
      <c r="P167" s="419"/>
      <c r="Q167" s="419"/>
      <c r="R167" s="419"/>
      <c r="S167" s="419"/>
      <c r="T167" s="419"/>
      <c r="U167" s="419"/>
      <c r="V167" s="419"/>
      <c r="W167" s="419"/>
      <c r="X167" s="419"/>
      <c r="Y167" s="419"/>
      <c r="Z167" s="419"/>
      <c r="AA167" s="419"/>
      <c r="AB167" s="419"/>
      <c r="AC167" s="419"/>
      <c r="AD167" s="419"/>
      <c r="AE167" s="419"/>
      <c r="AF167" s="419"/>
      <c r="AG167" s="420"/>
      <c r="AH167" s="43" t="str">
        <f>IF(入力用!$AV167&lt;10000000,"",RIGHTB(INT(入力用!$AV167/10000000),1))</f>
        <v/>
      </c>
      <c r="AI167" s="40" t="str">
        <f>IF(入力用!$AV167&lt;1000000,"",RIGHTB(INT(入力用!$AV167/1000000),1))</f>
        <v/>
      </c>
      <c r="AJ167" s="39" t="str">
        <f>IF(入力用!$AV167&lt;100000,"",RIGHTB(INT(入力用!$AV167/100000),1))</f>
        <v/>
      </c>
      <c r="AK167" s="41" t="str">
        <f>IF(入力用!$AV167&lt;10000,"",RIGHTB(INT(入力用!$AV167/10000),1))</f>
        <v/>
      </c>
      <c r="AL167" s="40" t="str">
        <f>IF(入力用!$AV167&lt;1000,"",RIGHTB(INT(入力用!$AV167/1000),1))</f>
        <v/>
      </c>
      <c r="AM167" s="39" t="str">
        <f>IF(入力用!$AV167&lt;100,"",RIGHTB(INT(入力用!$AV167/100),1))</f>
        <v/>
      </c>
      <c r="AN167" s="41" t="str">
        <f>IF(入力用!$AV167&lt;10,"",RIGHTB(INT(入力用!$AV167/10),1))</f>
        <v/>
      </c>
      <c r="AO167" s="42" t="str">
        <f>IF(入力用!$AV167&lt;1,"",RIGHTB(入力用!$AV167,1))</f>
        <v/>
      </c>
      <c r="AP167" s="486"/>
      <c r="AQ167" s="487"/>
      <c r="AR167" s="488"/>
      <c r="AS167" s="87" t="str">
        <f>IF(入力用!$BE167&lt;1000000,"",RIGHTB(INT(入力用!$BE167/1000000),1))</f>
        <v/>
      </c>
      <c r="AT167" s="39" t="str">
        <f>IF(入力用!$BE167&lt;100000,"",RIGHTB(INT(入力用!$BE167/100000),1))</f>
        <v/>
      </c>
      <c r="AU167" s="41" t="str">
        <f>IF(入力用!$BE167&lt;10000,"",RIGHTB(INT(入力用!$BE167/10000),1))</f>
        <v/>
      </c>
      <c r="AV167" s="40" t="str">
        <f>IF(入力用!$BE167&lt;1000,"",RIGHTB(INT(入力用!$BE167/1000),1))</f>
        <v/>
      </c>
      <c r="AW167" s="39" t="str">
        <f>IF(入力用!$BE167&lt;100,"",RIGHTB(INT(入力用!$BE167/100),1))</f>
        <v/>
      </c>
      <c r="AX167" s="41" t="str">
        <f>IF(入力用!$BE167&lt;10,"",RIGHTB(INT(入力用!$BE167/10),1))</f>
        <v/>
      </c>
      <c r="AY167" s="42" t="str">
        <f>IF(入力用!$BE167&lt;1,"",RIGHTB(INT(入力用!$BE167/1),1))</f>
        <v/>
      </c>
      <c r="AZ167" s="69"/>
      <c r="BA167" s="70"/>
      <c r="BB167" s="70"/>
      <c r="BC167" s="71"/>
      <c r="BD167" s="378"/>
      <c r="BE167" s="379"/>
      <c r="BF167" s="379"/>
      <c r="BG167" s="379"/>
      <c r="BH167" s="379"/>
      <c r="BI167" s="380"/>
      <c r="BJ167" s="44"/>
      <c r="BK167" s="32"/>
      <c r="BL167" s="33"/>
      <c r="BM167" s="34"/>
      <c r="BN167" s="35"/>
      <c r="BO167" s="33"/>
      <c r="BP167" s="34"/>
      <c r="BQ167" s="35"/>
      <c r="BR167" s="36"/>
      <c r="BS167" s="38"/>
      <c r="BT167" s="37"/>
      <c r="BU167" s="34"/>
      <c r="BV167" s="35"/>
      <c r="BW167" s="33"/>
      <c r="BX167" s="34"/>
      <c r="BY167" s="35"/>
      <c r="BZ167" s="36"/>
      <c r="CA167" s="45"/>
    </row>
    <row r="168" spans="1:79" ht="27" customHeight="1" thickBot="1" x14ac:dyDescent="0.2">
      <c r="A168" s="76" t="s">
        <v>67</v>
      </c>
      <c r="B168" s="374" t="s">
        <v>69</v>
      </c>
      <c r="C168" s="375"/>
      <c r="D168" s="375"/>
      <c r="E168" s="376"/>
      <c r="F168" s="85" t="str">
        <f>IF(入力用!$P168&lt;10000000,"",RIGHTB(INT(入力用!$P168/10000000),1))</f>
        <v/>
      </c>
      <c r="G168" s="79" t="str">
        <f>IF(入力用!$P168&lt;1000000,"",RIGHTB(INT(入力用!$P168/1000000),1))</f>
        <v/>
      </c>
      <c r="H168" s="77" t="str">
        <f>IF(入力用!$P168&lt;100000,"",RIGHTB(INT(入力用!$P168/100000),1))</f>
        <v/>
      </c>
      <c r="I168" s="78" t="str">
        <f>IF(入力用!$P168&lt;10000,"",RIGHTB(INT(入力用!$P168/10000),1))</f>
        <v/>
      </c>
      <c r="J168" s="79" t="str">
        <f>IF(入力用!$P168&lt;1000,"",RIGHTB(INT(入力用!$P168/1000),1))</f>
        <v/>
      </c>
      <c r="K168" s="77" t="str">
        <f>IF(入力用!$P168&lt;100,"",RIGHTB(INT(入力用!$P168/100),1))</f>
        <v/>
      </c>
      <c r="L168" s="78" t="str">
        <f>IF(入力用!$P168&lt;10,"",RIGHTB(INT(入力用!$P168/10),1))</f>
        <v/>
      </c>
      <c r="M168" s="80" t="str">
        <f>IF(入力用!$P168&lt;1,"",RIGHTB(入力用!$P168,1))</f>
        <v/>
      </c>
      <c r="N168" s="605" t="s">
        <v>70</v>
      </c>
      <c r="O168" s="605"/>
      <c r="P168" s="605"/>
      <c r="Q168" s="605"/>
      <c r="R168" s="595"/>
      <c r="S168" s="86" t="str">
        <f>IF(入力用!$W168&lt;1000000,"",RIGHTB(INT(入力用!$W168/1000000),1))</f>
        <v/>
      </c>
      <c r="T168" s="77" t="str">
        <f>IF(入力用!$W168&lt;100000,"",RIGHTB(INT(入力用!$W168/100000),1))</f>
        <v/>
      </c>
      <c r="U168" s="78" t="str">
        <f>IF(入力用!$W168&lt;10000,"",RIGHTB(INT(入力用!$W168/10000),1))</f>
        <v/>
      </c>
      <c r="V168" s="79" t="str">
        <f>IF(入力用!$W168&lt;1000,"",RIGHTB(INT(入力用!$W168/1000),1))</f>
        <v/>
      </c>
      <c r="W168" s="77" t="str">
        <f>IF(入力用!$W168&lt;100,"",RIGHTB(INT(入力用!$W168/100),1))</f>
        <v/>
      </c>
      <c r="X168" s="78" t="str">
        <f>IF(入力用!$W168&lt;10,"",RIGHTB(INT(入力用!$W168/10),1))</f>
        <v/>
      </c>
      <c r="Y168" s="80" t="str">
        <f>IF(入力用!$W168&lt;1,"",RIGHTB(INT(入力用!$W168/1),1))</f>
        <v/>
      </c>
      <c r="Z168" s="82"/>
      <c r="AA168" s="592" t="s">
        <v>71</v>
      </c>
      <c r="AB168" s="593"/>
      <c r="AC168" s="594"/>
      <c r="AD168" s="595" t="s">
        <v>69</v>
      </c>
      <c r="AE168" s="593"/>
      <c r="AF168" s="594"/>
      <c r="AG168" s="85" t="str">
        <f>IF(入力用!$BA168&lt;10000000,"",RIGHTB(INT(入力用!$BA168/10000000),1))</f>
        <v/>
      </c>
      <c r="AH168" s="79" t="str">
        <f>IF(入力用!$BA168&lt;1000000,"",RIGHTB(INT(入力用!$BA168/1000000),1))</f>
        <v/>
      </c>
      <c r="AI168" s="77" t="str">
        <f>IF(入力用!$BA168&lt;100000,"",RIGHTB(INT(入力用!$BA168/100000),1))</f>
        <v/>
      </c>
      <c r="AJ168" s="78" t="str">
        <f>IF(入力用!$BA168&lt;10000,"",RIGHTB(INT(入力用!$BA168/10000),1))</f>
        <v/>
      </c>
      <c r="AK168" s="79" t="str">
        <f>IF(入力用!$BA168&lt;1000,"",RIGHTB(INT(入力用!$BA168/1000),1))</f>
        <v/>
      </c>
      <c r="AL168" s="77" t="str">
        <f>IF(入力用!$BA168&lt;100,"",RIGHTB(INT(入力用!$BA168/100),1))</f>
        <v/>
      </c>
      <c r="AM168" s="78" t="str">
        <f>IF(入力用!$BA168&lt;10,"",RIGHTB(INT(入力用!$BA168/10),1))</f>
        <v/>
      </c>
      <c r="AN168" s="80" t="str">
        <f>IF(入力用!$BA168=0,"",RIGHTB(INT(入力用!$BA168/1),1))</f>
        <v/>
      </c>
      <c r="AO168" s="596" t="s">
        <v>70</v>
      </c>
      <c r="AP168" s="597"/>
      <c r="AQ168" s="597"/>
      <c r="AR168" s="597"/>
      <c r="AS168" s="597"/>
      <c r="AT168" s="597"/>
      <c r="AU168" s="597"/>
      <c r="AV168" s="598"/>
      <c r="AW168" s="86" t="str">
        <f>IF(入力用!$BI168&lt;1000000,"",RIGHTB(INT(入力用!$BI168/1000000),1))</f>
        <v/>
      </c>
      <c r="AX168" s="77" t="str">
        <f>IF(入力用!$BI168&lt;100000,"",RIGHTB(INT(入力用!$BI168/100000),1))</f>
        <v/>
      </c>
      <c r="AY168" s="78" t="str">
        <f>IF(入力用!$BI168&lt;10000,"",RIGHTB(INT(入力用!$BI168/10000),1))</f>
        <v/>
      </c>
      <c r="AZ168" s="79" t="str">
        <f>IF(入力用!$BI168&lt;1000,"",RIGHTB(INT(入力用!$BI168/1000),1))</f>
        <v/>
      </c>
      <c r="BA168" s="77" t="str">
        <f>IF(入力用!$BI168&lt;100,"",RIGHTB(INT(入力用!$BI168/100),1))</f>
        <v/>
      </c>
      <c r="BB168" s="78" t="str">
        <f>IF(入力用!$BI168&lt;10,"",RIGHTB(INT(入力用!$BI168/10),1))</f>
        <v/>
      </c>
      <c r="BC168" s="80" t="str">
        <f>IF(入力用!$BI168=0,"",RIGHTB(INT(入力用!$BI168/1),1))</f>
        <v/>
      </c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4"/>
    </row>
    <row r="169" spans="1:79" ht="9.75" customHeight="1" x14ac:dyDescent="0.15"/>
    <row r="170" spans="1:79" ht="30" customHeight="1" x14ac:dyDescent="0.15">
      <c r="AK170" s="24"/>
      <c r="AL170" s="24"/>
      <c r="AM170" s="24"/>
      <c r="AN170" s="24"/>
      <c r="AO170" s="24"/>
      <c r="AP170" s="24"/>
      <c r="AQ170" s="24"/>
      <c r="AR170" s="24"/>
      <c r="AS170" s="489" t="s">
        <v>53</v>
      </c>
      <c r="AT170" s="490"/>
      <c r="AU170" s="490"/>
      <c r="AV170" s="490"/>
      <c r="AW170" s="490"/>
      <c r="AX170" s="490"/>
      <c r="AY170" s="490"/>
      <c r="AZ170" s="490"/>
      <c r="BA170" s="27"/>
      <c r="BB170" s="28"/>
      <c r="BC170" s="27"/>
      <c r="BD170" s="29"/>
      <c r="BE170" s="28"/>
      <c r="BF170" s="27"/>
      <c r="BG170" s="29"/>
      <c r="BH170" s="30"/>
      <c r="BL170" s="48"/>
      <c r="BM170" s="377" t="s">
        <v>22</v>
      </c>
      <c r="BN170" s="377"/>
      <c r="BO170" s="463"/>
      <c r="BP170" s="463"/>
      <c r="BQ170" s="463"/>
      <c r="BR170" s="463"/>
      <c r="BS170" s="47" t="s">
        <v>23</v>
      </c>
      <c r="BT170" s="463"/>
      <c r="BU170" s="463"/>
      <c r="BV170" s="463"/>
      <c r="BW170" s="463"/>
      <c r="BX170" s="377" t="s">
        <v>27</v>
      </c>
      <c r="BY170" s="377"/>
      <c r="BZ170" s="453"/>
      <c r="CA170" s="453"/>
    </row>
    <row r="173" spans="1:79" ht="13.5" customHeight="1" x14ac:dyDescent="0.15">
      <c r="AA173" s="372" t="s">
        <v>38</v>
      </c>
      <c r="AB173" s="372"/>
      <c r="AC173" s="372"/>
      <c r="AD173" s="372"/>
      <c r="AE173" s="372"/>
      <c r="AF173" s="372"/>
      <c r="AG173" s="372"/>
      <c r="AH173" s="372"/>
      <c r="AI173" s="372"/>
      <c r="AJ173" s="372"/>
      <c r="AK173" s="372"/>
      <c r="AL173" s="372"/>
      <c r="AM173" s="372"/>
      <c r="AN173" s="372"/>
      <c r="AO173" s="372"/>
      <c r="AP173" s="372"/>
      <c r="BK173" s="484" t="s">
        <v>49</v>
      </c>
      <c r="BL173" s="484"/>
      <c r="BM173" s="484"/>
      <c r="BN173" s="484"/>
      <c r="BO173" s="484"/>
      <c r="BP173" s="484"/>
      <c r="BQ173" s="485" t="str">
        <f>IF(登録番号="","",登録番号)</f>
        <v/>
      </c>
      <c r="BR173" s="485"/>
      <c r="BS173" s="485"/>
      <c r="BT173" s="485"/>
      <c r="BU173" s="485"/>
      <c r="BV173" s="485"/>
      <c r="BW173" s="485"/>
      <c r="BX173" s="485"/>
      <c r="BY173" s="485"/>
      <c r="BZ173" s="485"/>
      <c r="CA173" s="23"/>
    </row>
    <row r="174" spans="1:79" ht="14.25" customHeight="1" thickBot="1" x14ac:dyDescent="0.2">
      <c r="A174" s="449" t="s">
        <v>0</v>
      </c>
      <c r="B174" s="449"/>
      <c r="C174" s="7"/>
      <c r="D174" s="599" t="s">
        <v>30</v>
      </c>
      <c r="E174" s="599"/>
      <c r="F174" s="599"/>
      <c r="G174" s="599"/>
      <c r="H174" s="599"/>
      <c r="I174" s="599"/>
      <c r="J174" s="599"/>
      <c r="K174" s="599"/>
      <c r="L174" s="599"/>
      <c r="M174" s="599"/>
      <c r="N174" s="55"/>
      <c r="O174" s="55"/>
      <c r="P174" s="447" t="s">
        <v>1</v>
      </c>
      <c r="AA174" s="373"/>
      <c r="AB174" s="373"/>
      <c r="AC174" s="373"/>
      <c r="AD174" s="373"/>
      <c r="AE174" s="373"/>
      <c r="AF174" s="373"/>
      <c r="AG174" s="373"/>
      <c r="AH174" s="373"/>
      <c r="AI174" s="373"/>
      <c r="AJ174" s="373"/>
      <c r="AK174" s="373"/>
      <c r="AL174" s="373"/>
      <c r="AM174" s="373"/>
      <c r="AN174" s="373"/>
      <c r="AO174" s="373"/>
      <c r="AP174" s="373"/>
      <c r="BC174" s="491" t="str">
        <f>IF(郵便番号="","",郵便番号)</f>
        <v/>
      </c>
      <c r="BD174" s="491"/>
      <c r="BE174" s="491"/>
      <c r="BF174" s="491"/>
      <c r="BG174" s="491"/>
      <c r="BH174" s="491"/>
      <c r="BI174" s="491"/>
      <c r="BJ174" s="491"/>
    </row>
    <row r="175" spans="1:79" ht="14.25" customHeight="1" thickTop="1" x14ac:dyDescent="0.15">
      <c r="A175" s="450"/>
      <c r="B175" s="450"/>
      <c r="C175" s="8"/>
      <c r="D175" s="600"/>
      <c r="E175" s="600"/>
      <c r="F175" s="600"/>
      <c r="G175" s="600"/>
      <c r="H175" s="600"/>
      <c r="I175" s="600"/>
      <c r="J175" s="600"/>
      <c r="K175" s="600"/>
      <c r="L175" s="600"/>
      <c r="M175" s="600"/>
      <c r="N175" s="56"/>
      <c r="O175" s="56"/>
      <c r="P175" s="448"/>
      <c r="AX175" s="445" t="s">
        <v>31</v>
      </c>
      <c r="AY175" s="445"/>
      <c r="AZ175" s="445"/>
      <c r="BA175" s="445"/>
      <c r="BB175" s="445"/>
      <c r="BC175" s="502" t="str">
        <f>IF(住所="","",住所)</f>
        <v/>
      </c>
      <c r="BD175" s="502"/>
      <c r="BE175" s="502"/>
      <c r="BF175" s="502"/>
      <c r="BG175" s="502"/>
      <c r="BH175" s="502"/>
      <c r="BI175" s="502"/>
      <c r="BJ175" s="502"/>
      <c r="BK175" s="502"/>
      <c r="BL175" s="502"/>
      <c r="BM175" s="502"/>
      <c r="BN175" s="502"/>
      <c r="BO175" s="502"/>
      <c r="BP175" s="502"/>
      <c r="BQ175" s="502"/>
      <c r="BR175" s="502"/>
      <c r="BS175" s="502"/>
      <c r="BT175" s="502"/>
      <c r="BU175" s="502"/>
      <c r="BV175" s="502"/>
      <c r="BW175" s="502"/>
      <c r="BX175" s="502"/>
      <c r="BY175" s="502"/>
      <c r="BZ175" s="502"/>
    </row>
    <row r="176" spans="1:79" ht="12.75" customHeight="1" x14ac:dyDescent="0.15">
      <c r="AE176" s="444" t="str">
        <f>IF(請求月度="","",請求月度)</f>
        <v/>
      </c>
      <c r="AF176" s="444"/>
      <c r="AG176" s="444"/>
      <c r="AH176" s="421" t="s">
        <v>16</v>
      </c>
      <c r="AI176" s="421"/>
      <c r="AJ176" s="421"/>
      <c r="AK176" s="421"/>
      <c r="AL176" s="421"/>
      <c r="AM176" s="421"/>
      <c r="AX176" s="445" t="s">
        <v>32</v>
      </c>
      <c r="AY176" s="445"/>
      <c r="AZ176" s="445"/>
      <c r="BA176" s="445"/>
      <c r="BB176" s="445"/>
      <c r="BC176" s="492" t="str">
        <f>IF(氏名="","",氏名)</f>
        <v/>
      </c>
      <c r="BD176" s="492"/>
      <c r="BE176" s="492"/>
      <c r="BF176" s="492"/>
      <c r="BG176" s="492"/>
      <c r="BH176" s="492"/>
      <c r="BI176" s="492"/>
      <c r="BJ176" s="492"/>
      <c r="BK176" s="492"/>
      <c r="BL176" s="492"/>
      <c r="BM176" s="492"/>
      <c r="BN176" s="492"/>
      <c r="BO176" s="492"/>
      <c r="BP176" s="492"/>
      <c r="BQ176" s="492"/>
      <c r="BR176" s="492"/>
      <c r="BS176" s="492"/>
      <c r="BT176" s="492"/>
      <c r="BU176" s="492"/>
      <c r="BV176" s="492"/>
      <c r="BW176" s="492"/>
      <c r="BX176" s="492"/>
      <c r="BY176" s="492"/>
      <c r="BZ176" s="492"/>
      <c r="CA176" s="24" t="s">
        <v>26</v>
      </c>
    </row>
    <row r="177" spans="1:79" ht="9.75" customHeight="1" thickBot="1" x14ac:dyDescent="0.2">
      <c r="AA177" s="4"/>
      <c r="AB177" s="4"/>
      <c r="AC177" s="4"/>
      <c r="AD177" s="4"/>
      <c r="AE177" s="300"/>
      <c r="AF177" s="300"/>
      <c r="AG177" s="300"/>
      <c r="AH177" s="451"/>
      <c r="AI177" s="451"/>
      <c r="AJ177" s="451"/>
      <c r="AK177" s="451"/>
      <c r="AL177" s="451"/>
      <c r="AM177" s="451"/>
      <c r="AN177" s="4"/>
      <c r="AX177" s="445" t="s">
        <v>33</v>
      </c>
      <c r="AY177" s="445"/>
      <c r="AZ177" s="445"/>
      <c r="BA177" s="445"/>
      <c r="BB177" s="445"/>
      <c r="BC177" s="446" t="str">
        <f>IF(電話番号="","",電話番号)</f>
        <v/>
      </c>
      <c r="BD177" s="446"/>
      <c r="BE177" s="446"/>
      <c r="BF177" s="446"/>
      <c r="BG177" s="446"/>
      <c r="BH177" s="446"/>
      <c r="BI177" s="446"/>
      <c r="BJ177" s="446"/>
      <c r="BK177" s="446"/>
      <c r="BL177" s="446"/>
      <c r="BM177" s="446"/>
      <c r="BN177" s="446"/>
      <c r="BO177" s="446"/>
      <c r="BP177" s="446"/>
      <c r="BQ177" s="446"/>
      <c r="BR177" s="446"/>
      <c r="BS177" s="446"/>
      <c r="BT177" s="446"/>
      <c r="BU177" s="446"/>
      <c r="BV177" s="446"/>
      <c r="BW177" s="446"/>
      <c r="BX177" s="446"/>
      <c r="BY177" s="446"/>
      <c r="BZ177" s="446"/>
      <c r="CA177" s="24"/>
    </row>
    <row r="178" spans="1:79" ht="9.75" customHeight="1" x14ac:dyDescent="0.15">
      <c r="A178" s="371" t="s">
        <v>29</v>
      </c>
      <c r="B178" s="438" t="str">
        <f>IF(入力用!B178&lt;&gt;"",入力用!B178 &amp; "/"&amp; 入力用!D178,"")</f>
        <v/>
      </c>
      <c r="C178" s="439"/>
      <c r="D178" s="440"/>
      <c r="E178" s="491" t="s">
        <v>2</v>
      </c>
      <c r="F178" s="491"/>
      <c r="G178" s="491"/>
      <c r="H178" s="491"/>
      <c r="I178" s="601"/>
      <c r="J178" s="458" t="s">
        <v>3</v>
      </c>
      <c r="K178" s="459"/>
      <c r="L178" s="459"/>
      <c r="M178" s="459"/>
      <c r="N178" s="459"/>
      <c r="O178" s="459"/>
      <c r="P178" s="460"/>
      <c r="Q178" s="464"/>
      <c r="R178" s="464"/>
      <c r="S178" s="466"/>
      <c r="T178" s="452"/>
      <c r="U178" s="468"/>
      <c r="V178" s="454"/>
      <c r="W178" s="452"/>
      <c r="X178" s="456" t="s">
        <v>4</v>
      </c>
      <c r="Y178" s="3"/>
      <c r="Z178" s="3"/>
      <c r="AA178" s="3"/>
      <c r="AX178" s="445" t="s">
        <v>39</v>
      </c>
      <c r="AY178" s="445"/>
      <c r="AZ178" s="445"/>
      <c r="BA178" s="445"/>
      <c r="BB178" s="445"/>
      <c r="BC178" s="446" t="str">
        <f>IF(ＦＡＸ番号="","",ＦＡＸ番号)</f>
        <v/>
      </c>
      <c r="BD178" s="446"/>
      <c r="BE178" s="446"/>
      <c r="BF178" s="446"/>
      <c r="BG178" s="446"/>
      <c r="BH178" s="446"/>
      <c r="BI178" s="446"/>
      <c r="BJ178" s="446"/>
      <c r="BK178" s="446"/>
      <c r="BL178" s="446"/>
      <c r="BM178" s="446"/>
      <c r="BN178" s="446"/>
      <c r="BO178" s="446"/>
      <c r="BP178" s="446"/>
      <c r="BQ178" s="446"/>
      <c r="BR178" s="446"/>
      <c r="BS178" s="446"/>
      <c r="BT178" s="446"/>
      <c r="BU178" s="446"/>
      <c r="BV178" s="446"/>
      <c r="BW178" s="446"/>
      <c r="BX178" s="446"/>
      <c r="BY178" s="446"/>
      <c r="BZ178" s="446"/>
    </row>
    <row r="179" spans="1:79" ht="11.25" customHeight="1" thickBot="1" x14ac:dyDescent="0.2">
      <c r="A179" s="371"/>
      <c r="B179" s="441"/>
      <c r="C179" s="442"/>
      <c r="D179" s="443"/>
      <c r="E179" s="491"/>
      <c r="F179" s="491"/>
      <c r="G179" s="491"/>
      <c r="H179" s="491"/>
      <c r="I179" s="601"/>
      <c r="J179" s="461"/>
      <c r="K179" s="462"/>
      <c r="L179" s="462"/>
      <c r="M179" s="462"/>
      <c r="N179" s="462"/>
      <c r="O179" s="462"/>
      <c r="P179" s="463"/>
      <c r="Q179" s="465"/>
      <c r="R179" s="465"/>
      <c r="S179" s="467"/>
      <c r="T179" s="453"/>
      <c r="U179" s="469"/>
      <c r="V179" s="455"/>
      <c r="W179" s="453"/>
      <c r="X179" s="457"/>
      <c r="Y179" s="3"/>
      <c r="Z179" s="3"/>
      <c r="AB179" s="421" t="s">
        <v>40</v>
      </c>
      <c r="AC179" s="433" t="str">
        <f>IF(請求年="","",請求年)</f>
        <v/>
      </c>
      <c r="AD179" s="433"/>
      <c r="AE179" s="470" t="s">
        <v>12</v>
      </c>
      <c r="AF179" s="433" t="str">
        <f>IF(請求月="","",請求月)</f>
        <v/>
      </c>
      <c r="AG179" s="421" t="s">
        <v>15</v>
      </c>
      <c r="AH179" s="421"/>
      <c r="AI179" s="433" t="str">
        <f>IF(請求日="","",請求日)</f>
        <v/>
      </c>
      <c r="AJ179" s="433"/>
      <c r="AK179" s="433"/>
      <c r="AL179" s="421" t="s">
        <v>17</v>
      </c>
      <c r="AM179" s="421"/>
      <c r="AZ179" s="2" t="s">
        <v>5</v>
      </c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79" ht="6.75" customHeight="1" x14ac:dyDescent="0.15">
      <c r="J180" s="526" t="s">
        <v>7</v>
      </c>
      <c r="K180" s="527"/>
      <c r="L180" s="527"/>
      <c r="M180" s="527"/>
      <c r="N180" s="527"/>
      <c r="O180" s="527"/>
      <c r="P180" s="528"/>
      <c r="Q180" s="477" t="str">
        <f>IF(入力用!$H180&lt;10000000,"",RIGHTB(INT(入力用!$H180/10000000),1))</f>
        <v/>
      </c>
      <c r="R180" s="471" t="str">
        <f>IF(入力用!$H180&lt;1000000,"",RIGHTB(INT(入力用!$H180/1000000),1))</f>
        <v/>
      </c>
      <c r="S180" s="474" t="str">
        <f>IF(入力用!$H180&lt;100000,"",RIGHTB(INT(入力用!$H180/100000),1))</f>
        <v/>
      </c>
      <c r="T180" s="477" t="str">
        <f>IF(入力用!$H180&lt;10000,"",RIGHTB(INT(入力用!$H180/10000),1))</f>
        <v/>
      </c>
      <c r="U180" s="394" t="str">
        <f>IF(入力用!$H180&lt;1000,"",RIGHTB(INT(入力用!$H180/1000),1))</f>
        <v/>
      </c>
      <c r="V180" s="481" t="str">
        <f>IF(入力用!$H180&lt;100,"",RIGHTB(INT(入力用!$H180/100),1))</f>
        <v/>
      </c>
      <c r="W180" s="477" t="str">
        <f>IF(入力用!$H180&lt;10,"",RIGHTB(INT(入力用!$H180/10),1))</f>
        <v/>
      </c>
      <c r="X180" s="394" t="str">
        <f>IF(入力用!$H180&lt;1,"",RIGHTB(入力用!$H180,1))</f>
        <v/>
      </c>
      <c r="Y180" s="46"/>
      <c r="Z180" s="46"/>
      <c r="AA180" s="81"/>
      <c r="AB180" s="421"/>
      <c r="AC180" s="433"/>
      <c r="AD180" s="433"/>
      <c r="AE180" s="470"/>
      <c r="AF180" s="433"/>
      <c r="AG180" s="421"/>
      <c r="AH180" s="421"/>
      <c r="AI180" s="433"/>
      <c r="AJ180" s="433"/>
      <c r="AK180" s="433"/>
      <c r="AL180" s="421"/>
      <c r="AM180" s="421"/>
      <c r="AZ180" s="396"/>
      <c r="BA180" s="402"/>
      <c r="BB180" s="402"/>
      <c r="BC180" s="402"/>
      <c r="BD180" s="402"/>
      <c r="BE180" s="402"/>
      <c r="BF180" s="402"/>
      <c r="BG180" s="496"/>
      <c r="BH180" s="505" t="s">
        <v>21</v>
      </c>
      <c r="BI180" s="505"/>
      <c r="BJ180" s="505"/>
      <c r="BK180" s="506" t="str">
        <f>IF(振込先="","",振込先)</f>
        <v/>
      </c>
      <c r="BL180" s="506"/>
      <c r="BM180" s="506"/>
      <c r="BN180" s="506"/>
      <c r="BO180" s="506"/>
      <c r="BP180" s="506"/>
      <c r="BQ180" s="506"/>
      <c r="BR180" s="506"/>
      <c r="BS180" s="506"/>
      <c r="BT180" s="506"/>
      <c r="BU180" s="506"/>
      <c r="BV180" s="506"/>
      <c r="BW180" s="506"/>
      <c r="BX180" s="506"/>
      <c r="BY180" s="506"/>
      <c r="BZ180" s="506"/>
    </row>
    <row r="181" spans="1:79" ht="4.5" customHeight="1" x14ac:dyDescent="0.15">
      <c r="A181" s="491" t="s">
        <v>6</v>
      </c>
      <c r="B181" s="491"/>
      <c r="C181" s="491"/>
      <c r="D181" s="491"/>
      <c r="E181" s="491"/>
      <c r="F181" s="491"/>
      <c r="G181" s="491"/>
      <c r="H181" s="491"/>
      <c r="I181" s="601"/>
      <c r="J181" s="529"/>
      <c r="K181" s="530"/>
      <c r="L181" s="530"/>
      <c r="M181" s="530"/>
      <c r="N181" s="530"/>
      <c r="O181" s="530"/>
      <c r="P181" s="531"/>
      <c r="Q181" s="478"/>
      <c r="R181" s="472"/>
      <c r="S181" s="475"/>
      <c r="T181" s="478"/>
      <c r="U181" s="415"/>
      <c r="V181" s="482"/>
      <c r="W181" s="478"/>
      <c r="X181" s="415"/>
      <c r="Y181" s="46"/>
      <c r="Z181" s="46"/>
      <c r="AA181" s="46"/>
      <c r="AZ181" s="416"/>
      <c r="BA181" s="493"/>
      <c r="BB181" s="493"/>
      <c r="BC181" s="493"/>
      <c r="BD181" s="493"/>
      <c r="BE181" s="493"/>
      <c r="BF181" s="493"/>
      <c r="BG181" s="497"/>
      <c r="BH181" s="505"/>
      <c r="BI181" s="505"/>
      <c r="BJ181" s="505"/>
      <c r="BK181" s="506"/>
      <c r="BL181" s="506"/>
      <c r="BM181" s="506"/>
      <c r="BN181" s="506"/>
      <c r="BO181" s="506"/>
      <c r="BP181" s="506"/>
      <c r="BQ181" s="506"/>
      <c r="BR181" s="506"/>
      <c r="BS181" s="506"/>
      <c r="BT181" s="506"/>
      <c r="BU181" s="506"/>
      <c r="BV181" s="506"/>
      <c r="BW181" s="506"/>
      <c r="BX181" s="506"/>
      <c r="BY181" s="506"/>
      <c r="BZ181" s="506"/>
    </row>
    <row r="182" spans="1:79" ht="9.75" customHeight="1" thickBot="1" x14ac:dyDescent="0.2">
      <c r="A182" s="491"/>
      <c r="B182" s="491"/>
      <c r="C182" s="491"/>
      <c r="D182" s="491"/>
      <c r="E182" s="491"/>
      <c r="F182" s="491"/>
      <c r="G182" s="491"/>
      <c r="H182" s="491"/>
      <c r="I182" s="601"/>
      <c r="J182" s="532"/>
      <c r="K182" s="533"/>
      <c r="L182" s="533"/>
      <c r="M182" s="533"/>
      <c r="N182" s="533"/>
      <c r="O182" s="533"/>
      <c r="P182" s="534"/>
      <c r="Q182" s="479"/>
      <c r="R182" s="473"/>
      <c r="S182" s="476"/>
      <c r="T182" s="479"/>
      <c r="U182" s="480"/>
      <c r="V182" s="483"/>
      <c r="W182" s="479"/>
      <c r="X182" s="480"/>
      <c r="Y182" s="46"/>
      <c r="Z182" s="46"/>
      <c r="AA182" s="46"/>
      <c r="AZ182" s="494"/>
      <c r="BA182" s="495"/>
      <c r="BB182" s="495"/>
      <c r="BC182" s="495"/>
      <c r="BD182" s="495"/>
      <c r="BE182" s="495"/>
      <c r="BF182" s="495"/>
      <c r="BG182" s="498"/>
      <c r="BH182" s="54"/>
      <c r="BI182" s="54"/>
      <c r="BJ182" s="54"/>
      <c r="BK182" s="499" t="str">
        <f>IF(口座番号="","",口座番号)</f>
        <v/>
      </c>
      <c r="BL182" s="499"/>
      <c r="BM182" s="499"/>
      <c r="BN182" s="499"/>
      <c r="BO182" s="499"/>
      <c r="BP182" s="499"/>
      <c r="BQ182" s="499"/>
      <c r="BR182" s="499"/>
      <c r="BS182" s="499"/>
      <c r="BT182" s="499"/>
      <c r="BU182" s="499"/>
      <c r="BV182" s="499"/>
      <c r="BW182" s="499"/>
      <c r="BX182" s="499"/>
      <c r="BY182" s="499"/>
      <c r="BZ182" s="499"/>
    </row>
    <row r="183" spans="1:79" ht="7.5" customHeight="1" thickBot="1" x14ac:dyDescent="0.2">
      <c r="BH183" s="4"/>
      <c r="BI183" s="4"/>
    </row>
    <row r="184" spans="1:79" x14ac:dyDescent="0.15">
      <c r="A184" s="436" t="s">
        <v>8</v>
      </c>
      <c r="B184" s="422" t="s">
        <v>35</v>
      </c>
      <c r="C184" s="381"/>
      <c r="D184" s="381"/>
      <c r="E184" s="381"/>
      <c r="F184" s="381"/>
      <c r="G184" s="381"/>
      <c r="H184" s="381"/>
      <c r="I184" s="423"/>
      <c r="J184" s="422" t="s">
        <v>36</v>
      </c>
      <c r="K184" s="381"/>
      <c r="L184" s="381"/>
      <c r="M184" s="381"/>
      <c r="N184" s="381"/>
      <c r="O184" s="423"/>
      <c r="P184" s="422" t="s">
        <v>9</v>
      </c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423"/>
      <c r="AB184" s="422" t="s">
        <v>10</v>
      </c>
      <c r="AC184" s="423"/>
      <c r="AD184" s="385" t="s">
        <v>11</v>
      </c>
      <c r="AE184" s="422" t="s">
        <v>13</v>
      </c>
      <c r="AF184" s="381"/>
      <c r="AG184" s="381"/>
      <c r="AH184" s="561" t="s">
        <v>14</v>
      </c>
      <c r="AI184" s="381"/>
      <c r="AJ184" s="381"/>
      <c r="AK184" s="381"/>
      <c r="AL184" s="381"/>
      <c r="AM184" s="381"/>
      <c r="AN184" s="381"/>
      <c r="AO184" s="382"/>
      <c r="AP184" s="520" t="s">
        <v>47</v>
      </c>
      <c r="AQ184" s="521"/>
      <c r="AR184" s="522"/>
      <c r="AS184" s="381" t="s">
        <v>46</v>
      </c>
      <c r="AT184" s="381"/>
      <c r="AU184" s="381"/>
      <c r="AV184" s="381"/>
      <c r="AW184" s="381"/>
      <c r="AX184" s="381"/>
      <c r="AY184" s="382"/>
      <c r="AZ184" s="507" t="s">
        <v>18</v>
      </c>
      <c r="BA184" s="507"/>
      <c r="BB184" s="507"/>
      <c r="BC184" s="508"/>
      <c r="BD184" s="550" t="s">
        <v>20</v>
      </c>
      <c r="BE184" s="551"/>
      <c r="BF184" s="551"/>
      <c r="BG184" s="551"/>
      <c r="BH184" s="551"/>
      <c r="BI184" s="552"/>
      <c r="BJ184" s="509" t="s">
        <v>54</v>
      </c>
      <c r="BK184" s="516" t="s">
        <v>24</v>
      </c>
      <c r="BL184" s="517"/>
      <c r="BM184" s="517"/>
      <c r="BN184" s="517"/>
      <c r="BO184" s="517"/>
      <c r="BP184" s="517"/>
      <c r="BQ184" s="517"/>
      <c r="BR184" s="517"/>
      <c r="BS184" s="517"/>
      <c r="BT184" s="517"/>
      <c r="BU184" s="517"/>
      <c r="BV184" s="517"/>
      <c r="BW184" s="517"/>
      <c r="BX184" s="517"/>
      <c r="BY184" s="517"/>
      <c r="BZ184" s="518"/>
      <c r="CA184" s="5" t="s">
        <v>25</v>
      </c>
    </row>
    <row r="185" spans="1:79" ht="14.25" thickBot="1" x14ac:dyDescent="0.2">
      <c r="A185" s="437"/>
      <c r="B185" s="424"/>
      <c r="C185" s="425"/>
      <c r="D185" s="425"/>
      <c r="E185" s="425"/>
      <c r="F185" s="425"/>
      <c r="G185" s="425"/>
      <c r="H185" s="425"/>
      <c r="I185" s="426"/>
      <c r="J185" s="424" t="s">
        <v>37</v>
      </c>
      <c r="K185" s="425"/>
      <c r="L185" s="425"/>
      <c r="M185" s="425"/>
      <c r="N185" s="425"/>
      <c r="O185" s="426"/>
      <c r="P185" s="424"/>
      <c r="Q185" s="425"/>
      <c r="R185" s="425"/>
      <c r="S185" s="425"/>
      <c r="T185" s="425"/>
      <c r="U185" s="425"/>
      <c r="V185" s="425"/>
      <c r="W185" s="425"/>
      <c r="X185" s="425"/>
      <c r="Y185" s="425"/>
      <c r="Z185" s="425"/>
      <c r="AA185" s="426"/>
      <c r="AB185" s="424"/>
      <c r="AC185" s="426"/>
      <c r="AD185" s="386"/>
      <c r="AE185" s="424"/>
      <c r="AF185" s="425"/>
      <c r="AG185" s="425"/>
      <c r="AH185" s="562"/>
      <c r="AI185" s="383"/>
      <c r="AJ185" s="383"/>
      <c r="AK185" s="383"/>
      <c r="AL185" s="383"/>
      <c r="AM185" s="383"/>
      <c r="AN185" s="383"/>
      <c r="AO185" s="384"/>
      <c r="AP185" s="523"/>
      <c r="AQ185" s="524"/>
      <c r="AR185" s="525"/>
      <c r="AS185" s="383"/>
      <c r="AT185" s="383"/>
      <c r="AU185" s="383"/>
      <c r="AV185" s="383"/>
      <c r="AW185" s="383"/>
      <c r="AX185" s="383"/>
      <c r="AY185" s="384"/>
      <c r="AZ185" s="503" t="s">
        <v>19</v>
      </c>
      <c r="BA185" s="503"/>
      <c r="BB185" s="503"/>
      <c r="BC185" s="504"/>
      <c r="BD185" s="424"/>
      <c r="BE185" s="425"/>
      <c r="BF185" s="425"/>
      <c r="BG185" s="425"/>
      <c r="BH185" s="425"/>
      <c r="BI185" s="426"/>
      <c r="BJ185" s="510"/>
      <c r="BK185" s="515" t="s">
        <v>45</v>
      </c>
      <c r="BL185" s="445"/>
      <c r="BM185" s="445"/>
      <c r="BN185" s="445"/>
      <c r="BO185" s="445"/>
      <c r="BP185" s="445"/>
      <c r="BQ185" s="445"/>
      <c r="BR185" s="445"/>
      <c r="BS185" s="31"/>
      <c r="BT185" s="383" t="s">
        <v>46</v>
      </c>
      <c r="BU185" s="383"/>
      <c r="BV185" s="383"/>
      <c r="BW185" s="383"/>
      <c r="BX185" s="383"/>
      <c r="BY185" s="383"/>
      <c r="BZ185" s="519"/>
      <c r="CA185" s="6" t="s">
        <v>26</v>
      </c>
    </row>
    <row r="186" spans="1:79" ht="13.5" customHeight="1" x14ac:dyDescent="0.15">
      <c r="A186" s="434" t="str">
        <f>IF(入力用!A186="","",入力用!A186)</f>
        <v/>
      </c>
      <c r="B186" s="427" t="str">
        <f>IF(入力用!B186="","",入力用!B186)</f>
        <v/>
      </c>
      <c r="C186" s="428"/>
      <c r="D186" s="428"/>
      <c r="E186" s="428"/>
      <c r="F186" s="428"/>
      <c r="G186" s="428"/>
      <c r="H186" s="428"/>
      <c r="I186" s="429"/>
      <c r="J186" s="570" t="str">
        <f>IF(入力用!F186="","",入力用!F186)</f>
        <v/>
      </c>
      <c r="K186" s="571"/>
      <c r="L186" s="571"/>
      <c r="M186" s="571"/>
      <c r="N186" s="571"/>
      <c r="O186" s="572"/>
      <c r="P186" s="427" t="str">
        <f>IF(入力用!G186="","",入力用!G186)</f>
        <v/>
      </c>
      <c r="Q186" s="428"/>
      <c r="R186" s="428"/>
      <c r="S186" s="428"/>
      <c r="T186" s="428"/>
      <c r="U186" s="428"/>
      <c r="V186" s="428"/>
      <c r="W186" s="428"/>
      <c r="X186" s="428"/>
      <c r="Y186" s="428"/>
      <c r="Z186" s="428"/>
      <c r="AA186" s="429"/>
      <c r="AB186" s="427" t="str">
        <f>IF(入力用!R186="","",入力用!R186)</f>
        <v/>
      </c>
      <c r="AC186" s="429"/>
      <c r="AD186" s="553" t="str">
        <f>IF(入力用!T186="","",入力用!T186)</f>
        <v/>
      </c>
      <c r="AE186" s="555" t="str">
        <f>IF(入力用!U186="","",入力用!U186)</f>
        <v/>
      </c>
      <c r="AF186" s="556"/>
      <c r="AG186" s="557"/>
      <c r="AH186" s="94" t="str">
        <f>IF(入力用!$AV186&lt;0,"▲","")</f>
        <v/>
      </c>
      <c r="AI186" s="89"/>
      <c r="AJ186" s="539" t="str">
        <f>IF(ABS(入力用!$AV186)&lt;100000,"",RIGHTB(INT(ABS(入力用!$AV186)/100000),1))</f>
        <v/>
      </c>
      <c r="AK186" s="535" t="str">
        <f>IF(ABS(入力用!$AV186)&lt;10000,"",RIGHTB(INT(ABS(入力用!$AV186)/10000),1))</f>
        <v/>
      </c>
      <c r="AL186" s="544" t="str">
        <f>IF(ABS(入力用!$AV186)&lt;1000,"",RIGHTB(INT(ABS(入力用!$AV186)/1000),1))</f>
        <v/>
      </c>
      <c r="AM186" s="539" t="str">
        <f>IF(ABS(入力用!$AV186)&lt;100,"",RIGHTB(INT(ABS(入力用!$AV186)/100),1))</f>
        <v/>
      </c>
      <c r="AN186" s="535" t="str">
        <f>IF(ABS(入力用!$AV186)&lt;10,"",RIGHTB(INT(ABS(入力用!$AV186)/10),1))</f>
        <v/>
      </c>
      <c r="AO186" s="537" t="str">
        <f>IF(ABS(入力用!$AV186)&lt;1,"",RIGHTB(入力用!$AV186,1))</f>
        <v/>
      </c>
      <c r="AP186" s="500" t="str">
        <f>IF(入力用!X186="","",IF(入力用!$AM186=3,"",RIGHTB(INT(入力用!$AT186/10),1)))</f>
        <v/>
      </c>
      <c r="AQ186" s="544" t="str">
        <f>IF(入力用!X186="","",RIGHTB(入力用!$AT186,1))</f>
        <v/>
      </c>
      <c r="AR186" s="546" t="s">
        <v>48</v>
      </c>
      <c r="AS186" s="94" t="str">
        <f>IF(入力用!$AV186&lt;0,"▲","")</f>
        <v/>
      </c>
      <c r="AT186" s="92"/>
      <c r="AU186" s="535" t="str">
        <f>IF(ABS(入力用!$BE186)&lt;10000,"",RIGHTB(INT(ABS(入力用!$BE186)/10000),1))</f>
        <v/>
      </c>
      <c r="AV186" s="544" t="str">
        <f>IF(ABS(入力用!$BE186)&lt;1000,"",RIGHTB(INT(ABS(入力用!$BE186)/1000),1))</f>
        <v/>
      </c>
      <c r="AW186" s="539" t="str">
        <f>IF(ABS(入力用!$BE186)&lt;100,"",RIGHTB(INT(ABS(入力用!$BE186)/100),1))</f>
        <v/>
      </c>
      <c r="AX186" s="535" t="str">
        <f>IF(ABS(入力用!$BE186)&lt;10,"",RIGHTB(INT(ABS(入力用!$BE186)/10),1))</f>
        <v/>
      </c>
      <c r="AY186" s="541" t="str">
        <f>IF(ABS(入力用!$BE186)=0,"",RIGHTB(入力用!$BE186,1))</f>
        <v/>
      </c>
      <c r="AZ186" s="543"/>
      <c r="BA186" s="387"/>
      <c r="BB186" s="387"/>
      <c r="BC186" s="389"/>
      <c r="BD186" s="391"/>
      <c r="BE186" s="392"/>
      <c r="BF186" s="392"/>
      <c r="BG186" s="392"/>
      <c r="BH186" s="392"/>
      <c r="BI186" s="393"/>
      <c r="BJ186" s="394"/>
      <c r="BK186" s="396"/>
      <c r="BL186" s="398"/>
      <c r="BM186" s="400"/>
      <c r="BN186" s="402"/>
      <c r="BO186" s="398"/>
      <c r="BP186" s="400"/>
      <c r="BQ186" s="402"/>
      <c r="BR186" s="404"/>
      <c r="BS186" s="406"/>
      <c r="BT186" s="408"/>
      <c r="BU186" s="400"/>
      <c r="BV186" s="402"/>
      <c r="BW186" s="398"/>
      <c r="BX186" s="400"/>
      <c r="BY186" s="402"/>
      <c r="BZ186" s="404"/>
      <c r="CA186" s="474"/>
    </row>
    <row r="187" spans="1:79" ht="13.5" customHeight="1" x14ac:dyDescent="0.15">
      <c r="A187" s="435"/>
      <c r="B187" s="430"/>
      <c r="C187" s="431"/>
      <c r="D187" s="431"/>
      <c r="E187" s="431"/>
      <c r="F187" s="431"/>
      <c r="G187" s="431"/>
      <c r="H187" s="431"/>
      <c r="I187" s="432"/>
      <c r="J187" s="547" t="str">
        <f>IF(入力用!F187="","",入力用!F187)</f>
        <v/>
      </c>
      <c r="K187" s="548"/>
      <c r="L187" s="548"/>
      <c r="M187" s="548"/>
      <c r="N187" s="548"/>
      <c r="O187" s="549"/>
      <c r="P187" s="430"/>
      <c r="Q187" s="431"/>
      <c r="R187" s="431"/>
      <c r="S187" s="431"/>
      <c r="T187" s="431"/>
      <c r="U187" s="431"/>
      <c r="V187" s="431"/>
      <c r="W187" s="431"/>
      <c r="X187" s="431"/>
      <c r="Y187" s="431"/>
      <c r="Z187" s="431"/>
      <c r="AA187" s="432"/>
      <c r="AB187" s="430"/>
      <c r="AC187" s="432"/>
      <c r="AD187" s="554"/>
      <c r="AE187" s="558"/>
      <c r="AF187" s="559"/>
      <c r="AG187" s="560"/>
      <c r="AH187" s="88" t="str">
        <f>IF(ABS(入力用!$AV186)&lt;10000000,"",RIGHTB(INT(ABS(入力用!$AV186)/10000000),1))</f>
        <v/>
      </c>
      <c r="AI187" s="90" t="str">
        <f>IF(ABS(入力用!$AV186)&lt;1000000,"",RIGHTB(INT(ABS(入力用!$AV186)/1000000),1))</f>
        <v/>
      </c>
      <c r="AJ187" s="540"/>
      <c r="AK187" s="536"/>
      <c r="AL187" s="545"/>
      <c r="AM187" s="540"/>
      <c r="AN187" s="536"/>
      <c r="AO187" s="538"/>
      <c r="AP187" s="501"/>
      <c r="AQ187" s="545"/>
      <c r="AR187" s="488"/>
      <c r="AS187" s="95" t="str">
        <f>IF(ABS(入力用!$BE186)&lt;1000000,"",RIGHTB(INT(ABS(入力用!$BE186)/1000000),1))</f>
        <v/>
      </c>
      <c r="AT187" s="96" t="str">
        <f>IF(ABS(入力用!$BE186)&lt;100000,"",RIGHTB(INT(ABS(入力用!$BE186)/100000),1))</f>
        <v/>
      </c>
      <c r="AU187" s="536"/>
      <c r="AV187" s="545"/>
      <c r="AW187" s="540"/>
      <c r="AX187" s="536"/>
      <c r="AY187" s="542"/>
      <c r="AZ187" s="411"/>
      <c r="BA187" s="388"/>
      <c r="BB187" s="388"/>
      <c r="BC187" s="390"/>
      <c r="BD187" s="378"/>
      <c r="BE187" s="379"/>
      <c r="BF187" s="379"/>
      <c r="BG187" s="379"/>
      <c r="BH187" s="379"/>
      <c r="BI187" s="380"/>
      <c r="BJ187" s="395"/>
      <c r="BK187" s="397"/>
      <c r="BL187" s="399"/>
      <c r="BM187" s="401"/>
      <c r="BN187" s="403"/>
      <c r="BO187" s="399"/>
      <c r="BP187" s="401"/>
      <c r="BQ187" s="403"/>
      <c r="BR187" s="405"/>
      <c r="BS187" s="407"/>
      <c r="BT187" s="409"/>
      <c r="BU187" s="401"/>
      <c r="BV187" s="403"/>
      <c r="BW187" s="399"/>
      <c r="BX187" s="401"/>
      <c r="BY187" s="403"/>
      <c r="BZ187" s="405"/>
      <c r="CA187" s="409"/>
    </row>
    <row r="188" spans="1:79" ht="13.5" customHeight="1" x14ac:dyDescent="0.15">
      <c r="A188" s="434" t="str">
        <f>IF(入力用!A188="","",入力用!A188)</f>
        <v/>
      </c>
      <c r="B188" s="427" t="str">
        <f>IF(入力用!B188="","",入力用!B188)</f>
        <v/>
      </c>
      <c r="C188" s="428"/>
      <c r="D188" s="428"/>
      <c r="E188" s="428"/>
      <c r="F188" s="428"/>
      <c r="G188" s="428"/>
      <c r="H188" s="428"/>
      <c r="I188" s="429"/>
      <c r="J188" s="570" t="str">
        <f>IF(入力用!F188="","",入力用!F188)</f>
        <v/>
      </c>
      <c r="K188" s="571"/>
      <c r="L188" s="571"/>
      <c r="M188" s="571"/>
      <c r="N188" s="571"/>
      <c r="O188" s="572"/>
      <c r="P188" s="427" t="str">
        <f>IF(入力用!G188="","",入力用!G188)</f>
        <v/>
      </c>
      <c r="Q188" s="428"/>
      <c r="R188" s="428"/>
      <c r="S188" s="428"/>
      <c r="T188" s="428"/>
      <c r="U188" s="428"/>
      <c r="V188" s="428"/>
      <c r="W188" s="428"/>
      <c r="X188" s="428"/>
      <c r="Y188" s="428"/>
      <c r="Z188" s="428"/>
      <c r="AA188" s="429"/>
      <c r="AB188" s="427" t="str">
        <f>IF(入力用!R188="","",入力用!R188)</f>
        <v/>
      </c>
      <c r="AC188" s="429"/>
      <c r="AD188" s="553" t="str">
        <f>IF(入力用!T188="","",入力用!T188)</f>
        <v/>
      </c>
      <c r="AE188" s="555" t="str">
        <f>IF(入力用!U188="","",入力用!U188)</f>
        <v/>
      </c>
      <c r="AF188" s="556"/>
      <c r="AG188" s="557"/>
      <c r="AH188" s="97" t="str">
        <f>IF(入力用!$AV188&lt;0,"▲","")</f>
        <v/>
      </c>
      <c r="AI188" s="99"/>
      <c r="AJ188" s="564" t="str">
        <f>IF(ABS(入力用!$AV188)&lt;100000,"",RIGHTB(INT(ABS(入力用!$AV188)/100000),1))</f>
        <v/>
      </c>
      <c r="AK188" s="565" t="str">
        <f>IF(ABS(入力用!$AV188)&lt;10000,"",RIGHTB(INT(ABS(入力用!$AV188)/10000),1))</f>
        <v/>
      </c>
      <c r="AL188" s="567" t="str">
        <f>IF(ABS(入力用!$AV188)&lt;1000,"",RIGHTB(INT(ABS(入力用!$AV188)/1000),1))</f>
        <v/>
      </c>
      <c r="AM188" s="564" t="str">
        <f>IF(ABS(入力用!$AV188)&lt;100,"",RIGHTB(INT(ABS(入力用!$AV188)/100),1))</f>
        <v/>
      </c>
      <c r="AN188" s="565" t="str">
        <f>IF(ABS(入力用!$AV188)&lt;10,"",RIGHTB(INT(ABS(入力用!$AV188)/10),1))</f>
        <v/>
      </c>
      <c r="AO188" s="542" t="str">
        <f>IF(ABS(入力用!$AV188)&lt;1,"",RIGHTB(入力用!$AV188,1))</f>
        <v/>
      </c>
      <c r="AP188" s="511" t="str">
        <f>IF(入力用!X188="","",IF(入力用!$AM188=3,"",RIGHTB(INT(入力用!$AT188/10),1)))</f>
        <v/>
      </c>
      <c r="AQ188" s="512" t="str">
        <f>IF(入力用!X188="","",RIGHTB(入力用!$AT188,1))</f>
        <v/>
      </c>
      <c r="AR188" s="514" t="s">
        <v>48</v>
      </c>
      <c r="AS188" s="97" t="str">
        <f>IF(入力用!$AV188&lt;0,"▲","")</f>
        <v/>
      </c>
      <c r="AT188" s="98"/>
      <c r="AU188" s="565" t="str">
        <f>IF(ABS(入力用!$BE188)&lt;10000,"",RIGHTB(INT(ABS(入力用!$BE188)/10000),1))</f>
        <v/>
      </c>
      <c r="AV188" s="567" t="str">
        <f>IF(ABS(入力用!$BE188)&lt;1000,"",RIGHTB(INT(ABS(入力用!$BE188)/1000),1))</f>
        <v/>
      </c>
      <c r="AW188" s="564" t="str">
        <f>IF(ABS(入力用!$BE188)&lt;100,"",RIGHTB(INT(ABS(入力用!$BE188)/100),1))</f>
        <v/>
      </c>
      <c r="AX188" s="565" t="str">
        <f>IF(ABS(入力用!$BE188)&lt;10,"",RIGHTB(INT(ABS(入力用!$BE188)/10),1))</f>
        <v/>
      </c>
      <c r="AY188" s="542" t="str">
        <f>IF(ABS(入力用!$BE188)=0,"",RIGHTB(入力用!$BE188,1))</f>
        <v/>
      </c>
      <c r="AZ188" s="410"/>
      <c r="BA188" s="568"/>
      <c r="BB188" s="568"/>
      <c r="BC188" s="569"/>
      <c r="BD188" s="412"/>
      <c r="BE188" s="413"/>
      <c r="BF188" s="413"/>
      <c r="BG188" s="413"/>
      <c r="BH188" s="413"/>
      <c r="BI188" s="414"/>
      <c r="BJ188" s="415"/>
      <c r="BK188" s="416"/>
      <c r="BL188" s="417"/>
      <c r="BM188" s="418"/>
      <c r="BN188" s="493"/>
      <c r="BO188" s="417"/>
      <c r="BP188" s="418"/>
      <c r="BQ188" s="493"/>
      <c r="BR188" s="563"/>
      <c r="BS188" s="566"/>
      <c r="BT188" s="475"/>
      <c r="BU188" s="418"/>
      <c r="BV188" s="493"/>
      <c r="BW188" s="417"/>
      <c r="BX188" s="418"/>
      <c r="BY188" s="493"/>
      <c r="BZ188" s="563"/>
      <c r="CA188" s="474"/>
    </row>
    <row r="189" spans="1:79" ht="13.5" customHeight="1" x14ac:dyDescent="0.15">
      <c r="A189" s="435"/>
      <c r="B189" s="430"/>
      <c r="C189" s="431"/>
      <c r="D189" s="431"/>
      <c r="E189" s="431"/>
      <c r="F189" s="431"/>
      <c r="G189" s="431"/>
      <c r="H189" s="431"/>
      <c r="I189" s="432"/>
      <c r="J189" s="547" t="str">
        <f>IF(入力用!F189="","",入力用!F189)</f>
        <v/>
      </c>
      <c r="K189" s="548"/>
      <c r="L189" s="548"/>
      <c r="M189" s="548"/>
      <c r="N189" s="548"/>
      <c r="O189" s="549"/>
      <c r="P189" s="430"/>
      <c r="Q189" s="431"/>
      <c r="R189" s="431"/>
      <c r="S189" s="431"/>
      <c r="T189" s="431"/>
      <c r="U189" s="431"/>
      <c r="V189" s="431"/>
      <c r="W189" s="431"/>
      <c r="X189" s="431"/>
      <c r="Y189" s="431"/>
      <c r="Z189" s="431"/>
      <c r="AA189" s="432"/>
      <c r="AB189" s="430"/>
      <c r="AC189" s="432"/>
      <c r="AD189" s="554"/>
      <c r="AE189" s="558"/>
      <c r="AF189" s="559"/>
      <c r="AG189" s="560"/>
      <c r="AH189" s="100" t="str">
        <f>IF(ABS(入力用!$AV188)&lt;10000000,"",RIGHTB(INT(ABS(入力用!$AV188)/10000000),1))</f>
        <v/>
      </c>
      <c r="AI189" s="101" t="str">
        <f>IF(ABS(入力用!$AV188)&lt;1000000,"",RIGHTB(INT(ABS(入力用!$AV188)/1000000),1))</f>
        <v/>
      </c>
      <c r="AJ189" s="564"/>
      <c r="AK189" s="565"/>
      <c r="AL189" s="567"/>
      <c r="AM189" s="564"/>
      <c r="AN189" s="565"/>
      <c r="AO189" s="542"/>
      <c r="AP189" s="511"/>
      <c r="AQ189" s="513"/>
      <c r="AR189" s="514"/>
      <c r="AS189" s="91" t="str">
        <f>IF(ABS(入力用!$BE188)&lt;1000000,"",RIGHTB(INT(ABS(入力用!$BE188)/1000000),1))</f>
        <v/>
      </c>
      <c r="AT189" s="93" t="str">
        <f>IF(ABS(入力用!$BE188)&lt;100000,"",RIGHTB(INT(ABS(入力用!$BE188)/100000),1))</f>
        <v/>
      </c>
      <c r="AU189" s="565"/>
      <c r="AV189" s="567"/>
      <c r="AW189" s="564"/>
      <c r="AX189" s="565"/>
      <c r="AY189" s="542"/>
      <c r="AZ189" s="411"/>
      <c r="BA189" s="388"/>
      <c r="BB189" s="388"/>
      <c r="BC189" s="390"/>
      <c r="BD189" s="378"/>
      <c r="BE189" s="379"/>
      <c r="BF189" s="379"/>
      <c r="BG189" s="379"/>
      <c r="BH189" s="379"/>
      <c r="BI189" s="380"/>
      <c r="BJ189" s="395"/>
      <c r="BK189" s="397"/>
      <c r="BL189" s="399"/>
      <c r="BM189" s="401"/>
      <c r="BN189" s="403"/>
      <c r="BO189" s="399"/>
      <c r="BP189" s="401"/>
      <c r="BQ189" s="403"/>
      <c r="BR189" s="405"/>
      <c r="BS189" s="566"/>
      <c r="BT189" s="409"/>
      <c r="BU189" s="401"/>
      <c r="BV189" s="403"/>
      <c r="BW189" s="399"/>
      <c r="BX189" s="401"/>
      <c r="BY189" s="403"/>
      <c r="BZ189" s="405"/>
      <c r="CA189" s="409"/>
    </row>
    <row r="190" spans="1:79" ht="13.5" customHeight="1" x14ac:dyDescent="0.15">
      <c r="A190" s="434" t="str">
        <f>IF(入力用!A190="","",入力用!A190)</f>
        <v/>
      </c>
      <c r="B190" s="427" t="str">
        <f>IF(入力用!B190="","",入力用!B190)</f>
        <v/>
      </c>
      <c r="C190" s="428"/>
      <c r="D190" s="428"/>
      <c r="E190" s="428"/>
      <c r="F190" s="428"/>
      <c r="G190" s="428"/>
      <c r="H190" s="428"/>
      <c r="I190" s="429"/>
      <c r="J190" s="570" t="str">
        <f>IF(入力用!F190="","",入力用!F190)</f>
        <v/>
      </c>
      <c r="K190" s="571"/>
      <c r="L190" s="571"/>
      <c r="M190" s="571"/>
      <c r="N190" s="571"/>
      <c r="O190" s="572"/>
      <c r="P190" s="427" t="str">
        <f>IF(入力用!G190="","",入力用!G190)</f>
        <v/>
      </c>
      <c r="Q190" s="428"/>
      <c r="R190" s="428"/>
      <c r="S190" s="428"/>
      <c r="T190" s="428"/>
      <c r="U190" s="428"/>
      <c r="V190" s="428"/>
      <c r="W190" s="428"/>
      <c r="X190" s="428"/>
      <c r="Y190" s="428"/>
      <c r="Z190" s="428"/>
      <c r="AA190" s="429"/>
      <c r="AB190" s="427" t="str">
        <f>IF(入力用!R190="","",入力用!R190)</f>
        <v/>
      </c>
      <c r="AC190" s="429"/>
      <c r="AD190" s="553" t="str">
        <f>IF(入力用!T190="","",入力用!T190)</f>
        <v/>
      </c>
      <c r="AE190" s="555" t="str">
        <f>IF(入力用!U190="","",入力用!U190)</f>
        <v/>
      </c>
      <c r="AF190" s="556"/>
      <c r="AG190" s="557"/>
      <c r="AH190" s="97" t="str">
        <f>IF(入力用!$AV190&lt;0,"▲","")</f>
        <v/>
      </c>
      <c r="AI190" s="99"/>
      <c r="AJ190" s="564" t="str">
        <f>IF(ABS(入力用!$AV190)&lt;100000,"",RIGHTB(INT(ABS(入力用!$AV190)/100000),1))</f>
        <v/>
      </c>
      <c r="AK190" s="565" t="str">
        <f>IF(ABS(入力用!$AV190)&lt;10000,"",RIGHTB(INT(ABS(入力用!$AV190)/10000),1))</f>
        <v/>
      </c>
      <c r="AL190" s="567" t="str">
        <f>IF(ABS(入力用!$AV190)&lt;1000,"",RIGHTB(INT(ABS(入力用!$AV190)/1000),1))</f>
        <v/>
      </c>
      <c r="AM190" s="564" t="str">
        <f>IF(ABS(入力用!$AV190)&lt;100,"",RIGHTB(INT(ABS(入力用!$AV190)/100),1))</f>
        <v/>
      </c>
      <c r="AN190" s="565" t="str">
        <f>IF(ABS(入力用!$AV190)&lt;10,"",RIGHTB(INT(ABS(入力用!$AV190)/10),1))</f>
        <v/>
      </c>
      <c r="AO190" s="542" t="str">
        <f>IF(ABS(入力用!$AV190)&lt;1,"",RIGHTB(入力用!$AV190,1))</f>
        <v/>
      </c>
      <c r="AP190" s="511" t="str">
        <f>IF(入力用!X190="","",IF(入力用!$AM190=3,"",RIGHTB(INT(入力用!$AT190/10),1)))</f>
        <v/>
      </c>
      <c r="AQ190" s="512" t="str">
        <f>IF(入力用!X190="","",RIGHTB(入力用!$AT190,1))</f>
        <v/>
      </c>
      <c r="AR190" s="514" t="s">
        <v>48</v>
      </c>
      <c r="AS190" s="97" t="str">
        <f>IF(入力用!$AV190&lt;0,"▲","")</f>
        <v/>
      </c>
      <c r="AT190" s="98"/>
      <c r="AU190" s="565" t="str">
        <f>IF(ABS(入力用!$BE190)&lt;10000,"",RIGHTB(INT(ABS(入力用!$BE190)/10000),1))</f>
        <v/>
      </c>
      <c r="AV190" s="567" t="str">
        <f>IF(ABS(入力用!$BE190)&lt;1000,"",RIGHTB(INT(ABS(入力用!$BE190)/1000),1))</f>
        <v/>
      </c>
      <c r="AW190" s="564" t="str">
        <f>IF(ABS(入力用!$BE190)&lt;100,"",RIGHTB(INT(ABS(入力用!$BE190)/100),1))</f>
        <v/>
      </c>
      <c r="AX190" s="565" t="str">
        <f>IF(ABS(入力用!$BE190)&lt;10,"",RIGHTB(INT(ABS(入力用!$BE190)/10),1))</f>
        <v/>
      </c>
      <c r="AY190" s="542" t="str">
        <f>IF(ABS(入力用!$BE190)=0,"",RIGHTB(入力用!$BE190,1))</f>
        <v/>
      </c>
      <c r="AZ190" s="410"/>
      <c r="BA190" s="568"/>
      <c r="BB190" s="568"/>
      <c r="BC190" s="569"/>
      <c r="BD190" s="412"/>
      <c r="BE190" s="413"/>
      <c r="BF190" s="413"/>
      <c r="BG190" s="413"/>
      <c r="BH190" s="413"/>
      <c r="BI190" s="414"/>
      <c r="BJ190" s="415"/>
      <c r="BK190" s="416"/>
      <c r="BL190" s="417"/>
      <c r="BM190" s="418"/>
      <c r="BN190" s="493"/>
      <c r="BO190" s="417"/>
      <c r="BP190" s="418"/>
      <c r="BQ190" s="493"/>
      <c r="BR190" s="563"/>
      <c r="BS190" s="566"/>
      <c r="BT190" s="475"/>
      <c r="BU190" s="418"/>
      <c r="BV190" s="493"/>
      <c r="BW190" s="417"/>
      <c r="BX190" s="418"/>
      <c r="BY190" s="493"/>
      <c r="BZ190" s="563"/>
      <c r="CA190" s="474"/>
    </row>
    <row r="191" spans="1:79" ht="13.5" customHeight="1" x14ac:dyDescent="0.15">
      <c r="A191" s="435"/>
      <c r="B191" s="430"/>
      <c r="C191" s="431"/>
      <c r="D191" s="431"/>
      <c r="E191" s="431"/>
      <c r="F191" s="431"/>
      <c r="G191" s="431"/>
      <c r="H191" s="431"/>
      <c r="I191" s="432"/>
      <c r="J191" s="547" t="str">
        <f>IF(入力用!F191="","",入力用!F191)</f>
        <v/>
      </c>
      <c r="K191" s="548"/>
      <c r="L191" s="548"/>
      <c r="M191" s="548"/>
      <c r="N191" s="548"/>
      <c r="O191" s="549"/>
      <c r="P191" s="430"/>
      <c r="Q191" s="431"/>
      <c r="R191" s="431"/>
      <c r="S191" s="431"/>
      <c r="T191" s="431"/>
      <c r="U191" s="431"/>
      <c r="V191" s="431"/>
      <c r="W191" s="431"/>
      <c r="X191" s="431"/>
      <c r="Y191" s="431"/>
      <c r="Z191" s="431"/>
      <c r="AA191" s="432"/>
      <c r="AB191" s="430"/>
      <c r="AC191" s="432"/>
      <c r="AD191" s="554"/>
      <c r="AE191" s="558"/>
      <c r="AF191" s="559"/>
      <c r="AG191" s="560"/>
      <c r="AH191" s="100" t="str">
        <f>IF(ABS(入力用!$AV190)&lt;10000000,"",RIGHTB(INT(ABS(入力用!$AV190)/10000000),1))</f>
        <v/>
      </c>
      <c r="AI191" s="101" t="str">
        <f>IF(ABS(入力用!$AV190)&lt;1000000,"",RIGHTB(INT(ABS(入力用!$AV190)/1000000),1))</f>
        <v/>
      </c>
      <c r="AJ191" s="564"/>
      <c r="AK191" s="565"/>
      <c r="AL191" s="567"/>
      <c r="AM191" s="564"/>
      <c r="AN191" s="565"/>
      <c r="AO191" s="542"/>
      <c r="AP191" s="511"/>
      <c r="AQ191" s="513"/>
      <c r="AR191" s="514"/>
      <c r="AS191" s="91" t="str">
        <f>IF(ABS(入力用!$BE190)&lt;1000000,"",RIGHTB(INT(ABS(入力用!$BE190)/1000000),1))</f>
        <v/>
      </c>
      <c r="AT191" s="93" t="str">
        <f>IF(ABS(入力用!$BE190)&lt;100000,"",RIGHTB(INT(ABS(入力用!$BE190)/100000),1))</f>
        <v/>
      </c>
      <c r="AU191" s="565"/>
      <c r="AV191" s="567"/>
      <c r="AW191" s="564"/>
      <c r="AX191" s="565"/>
      <c r="AY191" s="542"/>
      <c r="AZ191" s="411"/>
      <c r="BA191" s="388"/>
      <c r="BB191" s="388"/>
      <c r="BC191" s="390"/>
      <c r="BD191" s="378"/>
      <c r="BE191" s="379"/>
      <c r="BF191" s="379"/>
      <c r="BG191" s="379"/>
      <c r="BH191" s="379"/>
      <c r="BI191" s="380"/>
      <c r="BJ191" s="395"/>
      <c r="BK191" s="397"/>
      <c r="BL191" s="399"/>
      <c r="BM191" s="401"/>
      <c r="BN191" s="403"/>
      <c r="BO191" s="399"/>
      <c r="BP191" s="401"/>
      <c r="BQ191" s="403"/>
      <c r="BR191" s="405"/>
      <c r="BS191" s="566"/>
      <c r="BT191" s="409"/>
      <c r="BU191" s="401"/>
      <c r="BV191" s="403"/>
      <c r="BW191" s="399"/>
      <c r="BX191" s="401"/>
      <c r="BY191" s="403"/>
      <c r="BZ191" s="405"/>
      <c r="CA191" s="409"/>
    </row>
    <row r="192" spans="1:79" ht="13.5" customHeight="1" x14ac:dyDescent="0.15">
      <c r="A192" s="434" t="str">
        <f>IF(入力用!A192="","",入力用!A192)</f>
        <v/>
      </c>
      <c r="B192" s="427" t="str">
        <f>IF(入力用!B192="","",入力用!B192)</f>
        <v/>
      </c>
      <c r="C192" s="428"/>
      <c r="D192" s="428"/>
      <c r="E192" s="428"/>
      <c r="F192" s="428"/>
      <c r="G192" s="428"/>
      <c r="H192" s="428"/>
      <c r="I192" s="429"/>
      <c r="J192" s="570" t="str">
        <f>IF(入力用!F192="","",入力用!F192)</f>
        <v/>
      </c>
      <c r="K192" s="571"/>
      <c r="L192" s="571"/>
      <c r="M192" s="571"/>
      <c r="N192" s="571"/>
      <c r="O192" s="572"/>
      <c r="P192" s="427" t="str">
        <f>IF(入力用!G192="","",入力用!G192)</f>
        <v/>
      </c>
      <c r="Q192" s="428"/>
      <c r="R192" s="428"/>
      <c r="S192" s="428"/>
      <c r="T192" s="428"/>
      <c r="U192" s="428"/>
      <c r="V192" s="428"/>
      <c r="W192" s="428"/>
      <c r="X192" s="428"/>
      <c r="Y192" s="428"/>
      <c r="Z192" s="428"/>
      <c r="AA192" s="429"/>
      <c r="AB192" s="427" t="str">
        <f>IF(入力用!R192="","",入力用!R192)</f>
        <v/>
      </c>
      <c r="AC192" s="429"/>
      <c r="AD192" s="553" t="str">
        <f>IF(入力用!T192="","",入力用!T192)</f>
        <v/>
      </c>
      <c r="AE192" s="555" t="str">
        <f>IF(入力用!U192="","",入力用!U192)</f>
        <v/>
      </c>
      <c r="AF192" s="556"/>
      <c r="AG192" s="557"/>
      <c r="AH192" s="97" t="str">
        <f>IF(入力用!$AV192&lt;0,"▲","")</f>
        <v/>
      </c>
      <c r="AI192" s="99"/>
      <c r="AJ192" s="564" t="str">
        <f>IF(ABS(入力用!$AV192)&lt;100000,"",RIGHTB(INT(ABS(入力用!$AV192)/100000),1))</f>
        <v/>
      </c>
      <c r="AK192" s="565" t="str">
        <f>IF(ABS(入力用!$AV192)&lt;10000,"",RIGHTB(INT(ABS(入力用!$AV192)/10000),1))</f>
        <v/>
      </c>
      <c r="AL192" s="567" t="str">
        <f>IF(ABS(入力用!$AV192)&lt;1000,"",RIGHTB(INT(ABS(入力用!$AV192)/1000),1))</f>
        <v/>
      </c>
      <c r="AM192" s="564" t="str">
        <f>IF(ABS(入力用!$AV192)&lt;100,"",RIGHTB(INT(ABS(入力用!$AV192)/100),1))</f>
        <v/>
      </c>
      <c r="AN192" s="565" t="str">
        <f>IF(ABS(入力用!$AV192)&lt;10,"",RIGHTB(INT(ABS(入力用!$AV192)/10),1))</f>
        <v/>
      </c>
      <c r="AO192" s="542" t="str">
        <f>IF(ABS(入力用!$AV192)&lt;1,"",RIGHTB(入力用!$AV192,1))</f>
        <v/>
      </c>
      <c r="AP192" s="511" t="str">
        <f>IF(入力用!X192="","",IF(入力用!$AM192=3,"",RIGHTB(INT(入力用!$AT192/10),1)))</f>
        <v/>
      </c>
      <c r="AQ192" s="512" t="str">
        <f>IF(入力用!X192="","",RIGHTB(入力用!$AT192,1))</f>
        <v/>
      </c>
      <c r="AR192" s="514" t="s">
        <v>48</v>
      </c>
      <c r="AS192" s="97" t="str">
        <f>IF(入力用!$AV192&lt;0,"▲","")</f>
        <v/>
      </c>
      <c r="AT192" s="98"/>
      <c r="AU192" s="565" t="str">
        <f>IF(ABS(入力用!$BE192)&lt;10000,"",RIGHTB(INT(ABS(入力用!$BE192)/10000),1))</f>
        <v/>
      </c>
      <c r="AV192" s="567" t="str">
        <f>IF(ABS(入力用!$BE192)&lt;1000,"",RIGHTB(INT(ABS(入力用!$BE192)/1000),1))</f>
        <v/>
      </c>
      <c r="AW192" s="564" t="str">
        <f>IF(ABS(入力用!$BE192)&lt;100,"",RIGHTB(INT(ABS(入力用!$BE192)/100),1))</f>
        <v/>
      </c>
      <c r="AX192" s="565" t="str">
        <f>IF(ABS(入力用!$BE192)&lt;10,"",RIGHTB(INT(ABS(入力用!$BE192)/10),1))</f>
        <v/>
      </c>
      <c r="AY192" s="542" t="str">
        <f>IF(ABS(入力用!$BE192)=0,"",RIGHTB(入力用!$BE192,1))</f>
        <v/>
      </c>
      <c r="AZ192" s="410"/>
      <c r="BA192" s="568"/>
      <c r="BB192" s="568"/>
      <c r="BC192" s="569"/>
      <c r="BD192" s="412"/>
      <c r="BE192" s="413"/>
      <c r="BF192" s="413"/>
      <c r="BG192" s="413"/>
      <c r="BH192" s="413"/>
      <c r="BI192" s="414"/>
      <c r="BJ192" s="415"/>
      <c r="BK192" s="416"/>
      <c r="BL192" s="417"/>
      <c r="BM192" s="418"/>
      <c r="BN192" s="493"/>
      <c r="BO192" s="417"/>
      <c r="BP192" s="418"/>
      <c r="BQ192" s="493"/>
      <c r="BR192" s="563"/>
      <c r="BS192" s="566"/>
      <c r="BT192" s="475"/>
      <c r="BU192" s="418"/>
      <c r="BV192" s="493"/>
      <c r="BW192" s="417"/>
      <c r="BX192" s="418"/>
      <c r="BY192" s="493"/>
      <c r="BZ192" s="563"/>
      <c r="CA192" s="474"/>
    </row>
    <row r="193" spans="1:79" ht="13.5" customHeight="1" x14ac:dyDescent="0.15">
      <c r="A193" s="435"/>
      <c r="B193" s="430"/>
      <c r="C193" s="431"/>
      <c r="D193" s="431"/>
      <c r="E193" s="431"/>
      <c r="F193" s="431"/>
      <c r="G193" s="431"/>
      <c r="H193" s="431"/>
      <c r="I193" s="432"/>
      <c r="J193" s="547" t="str">
        <f>IF(入力用!F193="","",入力用!F193)</f>
        <v/>
      </c>
      <c r="K193" s="548"/>
      <c r="L193" s="548"/>
      <c r="M193" s="548"/>
      <c r="N193" s="548"/>
      <c r="O193" s="549"/>
      <c r="P193" s="430"/>
      <c r="Q193" s="431"/>
      <c r="R193" s="431"/>
      <c r="S193" s="431"/>
      <c r="T193" s="431"/>
      <c r="U193" s="431"/>
      <c r="V193" s="431"/>
      <c r="W193" s="431"/>
      <c r="X193" s="431"/>
      <c r="Y193" s="431"/>
      <c r="Z193" s="431"/>
      <c r="AA193" s="432"/>
      <c r="AB193" s="430"/>
      <c r="AC193" s="432"/>
      <c r="AD193" s="554"/>
      <c r="AE193" s="558"/>
      <c r="AF193" s="559"/>
      <c r="AG193" s="560"/>
      <c r="AH193" s="100" t="str">
        <f>IF(ABS(入力用!$AV192)&lt;10000000,"",RIGHTB(INT(ABS(入力用!$AV192)/10000000),1))</f>
        <v/>
      </c>
      <c r="AI193" s="101" t="str">
        <f>IF(ABS(入力用!$AV192)&lt;1000000,"",RIGHTB(INT(ABS(入力用!$AV192)/1000000),1))</f>
        <v/>
      </c>
      <c r="AJ193" s="564"/>
      <c r="AK193" s="565"/>
      <c r="AL193" s="567"/>
      <c r="AM193" s="564"/>
      <c r="AN193" s="565"/>
      <c r="AO193" s="542"/>
      <c r="AP193" s="511"/>
      <c r="AQ193" s="513"/>
      <c r="AR193" s="514"/>
      <c r="AS193" s="91" t="str">
        <f>IF(ABS(入力用!$BE192)&lt;1000000,"",RIGHTB(INT(ABS(入力用!$BE192)/1000000),1))</f>
        <v/>
      </c>
      <c r="AT193" s="93" t="str">
        <f>IF(ABS(入力用!$BE192)&lt;100000,"",RIGHTB(INT(ABS(入力用!$BE192)/100000),1))</f>
        <v/>
      </c>
      <c r="AU193" s="565"/>
      <c r="AV193" s="567"/>
      <c r="AW193" s="564"/>
      <c r="AX193" s="565"/>
      <c r="AY193" s="542"/>
      <c r="AZ193" s="411"/>
      <c r="BA193" s="388"/>
      <c r="BB193" s="388"/>
      <c r="BC193" s="390"/>
      <c r="BD193" s="378"/>
      <c r="BE193" s="379"/>
      <c r="BF193" s="379"/>
      <c r="BG193" s="379"/>
      <c r="BH193" s="379"/>
      <c r="BI193" s="380"/>
      <c r="BJ193" s="395"/>
      <c r="BK193" s="397"/>
      <c r="BL193" s="399"/>
      <c r="BM193" s="401"/>
      <c r="BN193" s="403"/>
      <c r="BO193" s="399"/>
      <c r="BP193" s="401"/>
      <c r="BQ193" s="403"/>
      <c r="BR193" s="405"/>
      <c r="BS193" s="566"/>
      <c r="BT193" s="409"/>
      <c r="BU193" s="401"/>
      <c r="BV193" s="403"/>
      <c r="BW193" s="399"/>
      <c r="BX193" s="401"/>
      <c r="BY193" s="403"/>
      <c r="BZ193" s="405"/>
      <c r="CA193" s="409"/>
    </row>
    <row r="194" spans="1:79" ht="13.5" customHeight="1" x14ac:dyDescent="0.15">
      <c r="A194" s="434" t="str">
        <f>IF(入力用!A194="","",入力用!A194)</f>
        <v/>
      </c>
      <c r="B194" s="427" t="str">
        <f>IF(入力用!B194="","",入力用!B194)</f>
        <v/>
      </c>
      <c r="C194" s="428"/>
      <c r="D194" s="428"/>
      <c r="E194" s="428"/>
      <c r="F194" s="428"/>
      <c r="G194" s="428"/>
      <c r="H194" s="428"/>
      <c r="I194" s="429"/>
      <c r="J194" s="570" t="str">
        <f>IF(入力用!F194="","",入力用!F194)</f>
        <v/>
      </c>
      <c r="K194" s="571"/>
      <c r="L194" s="571"/>
      <c r="M194" s="571"/>
      <c r="N194" s="571"/>
      <c r="O194" s="572"/>
      <c r="P194" s="427" t="str">
        <f>IF(入力用!G194="","",入力用!G194)</f>
        <v/>
      </c>
      <c r="Q194" s="428"/>
      <c r="R194" s="428"/>
      <c r="S194" s="428"/>
      <c r="T194" s="428"/>
      <c r="U194" s="428"/>
      <c r="V194" s="428"/>
      <c r="W194" s="428"/>
      <c r="X194" s="428"/>
      <c r="Y194" s="428"/>
      <c r="Z194" s="428"/>
      <c r="AA194" s="429"/>
      <c r="AB194" s="427" t="str">
        <f>IF(入力用!R194="","",入力用!R194)</f>
        <v/>
      </c>
      <c r="AC194" s="429"/>
      <c r="AD194" s="553" t="str">
        <f>IF(入力用!T194="","",入力用!T194)</f>
        <v/>
      </c>
      <c r="AE194" s="555" t="str">
        <f>IF(入力用!U194="","",入力用!U194)</f>
        <v/>
      </c>
      <c r="AF194" s="556"/>
      <c r="AG194" s="557"/>
      <c r="AH194" s="97" t="str">
        <f>IF(入力用!$AV194&lt;0,"▲","")</f>
        <v/>
      </c>
      <c r="AI194" s="99"/>
      <c r="AJ194" s="564" t="str">
        <f>IF(ABS(入力用!$AV194)&lt;100000,"",RIGHTB(INT(ABS(入力用!$AV194)/100000),1))</f>
        <v/>
      </c>
      <c r="AK194" s="565" t="str">
        <f>IF(ABS(入力用!$AV194)&lt;10000,"",RIGHTB(INT(ABS(入力用!$AV194)/10000),1))</f>
        <v/>
      </c>
      <c r="AL194" s="567" t="str">
        <f>IF(ABS(入力用!$AV194)&lt;1000,"",RIGHTB(INT(ABS(入力用!$AV194)/1000),1))</f>
        <v/>
      </c>
      <c r="AM194" s="564" t="str">
        <f>IF(ABS(入力用!$AV194)&lt;100,"",RIGHTB(INT(ABS(入力用!$AV194)/100),1))</f>
        <v/>
      </c>
      <c r="AN194" s="565" t="str">
        <f>IF(ABS(入力用!$AV194)&lt;10,"",RIGHTB(INT(ABS(入力用!$AV194)/10),1))</f>
        <v/>
      </c>
      <c r="AO194" s="542" t="str">
        <f>IF(ABS(入力用!$AV194)&lt;1,"",RIGHTB(入力用!$AV194,1))</f>
        <v/>
      </c>
      <c r="AP194" s="511" t="str">
        <f>IF(入力用!X194="","",IF(入力用!$AM194=3,"",RIGHTB(INT(入力用!$AT194/10),1)))</f>
        <v/>
      </c>
      <c r="AQ194" s="512" t="str">
        <f>IF(入力用!X194="","",RIGHTB(入力用!$AT194,1))</f>
        <v/>
      </c>
      <c r="AR194" s="514" t="s">
        <v>48</v>
      </c>
      <c r="AS194" s="97" t="str">
        <f>IF(入力用!$AV194&lt;0,"▲","")</f>
        <v/>
      </c>
      <c r="AT194" s="98"/>
      <c r="AU194" s="565" t="str">
        <f>IF(ABS(入力用!$BE194)&lt;10000,"",RIGHTB(INT(ABS(入力用!$BE194)/10000),1))</f>
        <v/>
      </c>
      <c r="AV194" s="567" t="str">
        <f>IF(ABS(入力用!$BE194)&lt;1000,"",RIGHTB(INT(ABS(入力用!$BE194)/1000),1))</f>
        <v/>
      </c>
      <c r="AW194" s="564" t="str">
        <f>IF(ABS(入力用!$BE194)&lt;100,"",RIGHTB(INT(ABS(入力用!$BE194)/100),1))</f>
        <v/>
      </c>
      <c r="AX194" s="565" t="str">
        <f>IF(ABS(入力用!$BE194)&lt;10,"",RIGHTB(INT(ABS(入力用!$BE194)/10),1))</f>
        <v/>
      </c>
      <c r="AY194" s="542" t="str">
        <f>IF(ABS(入力用!$BE194)=0,"",RIGHTB(入力用!$BE194,1))</f>
        <v/>
      </c>
      <c r="AZ194" s="410"/>
      <c r="BA194" s="568"/>
      <c r="BB194" s="568"/>
      <c r="BC194" s="569"/>
      <c r="BD194" s="412"/>
      <c r="BE194" s="413"/>
      <c r="BF194" s="413"/>
      <c r="BG194" s="413"/>
      <c r="BH194" s="413"/>
      <c r="BI194" s="414"/>
      <c r="BJ194" s="415"/>
      <c r="BK194" s="416"/>
      <c r="BL194" s="417"/>
      <c r="BM194" s="418"/>
      <c r="BN194" s="493"/>
      <c r="BO194" s="417"/>
      <c r="BP194" s="418"/>
      <c r="BQ194" s="493"/>
      <c r="BR194" s="563"/>
      <c r="BS194" s="566"/>
      <c r="BT194" s="475"/>
      <c r="BU194" s="418"/>
      <c r="BV194" s="493"/>
      <c r="BW194" s="417"/>
      <c r="BX194" s="418"/>
      <c r="BY194" s="493"/>
      <c r="BZ194" s="563"/>
      <c r="CA194" s="474"/>
    </row>
    <row r="195" spans="1:79" ht="13.5" customHeight="1" x14ac:dyDescent="0.15">
      <c r="A195" s="435"/>
      <c r="B195" s="430"/>
      <c r="C195" s="431"/>
      <c r="D195" s="431"/>
      <c r="E195" s="431"/>
      <c r="F195" s="431"/>
      <c r="G195" s="431"/>
      <c r="H195" s="431"/>
      <c r="I195" s="432"/>
      <c r="J195" s="547" t="str">
        <f>IF(入力用!F195="","",入力用!F195)</f>
        <v/>
      </c>
      <c r="K195" s="548"/>
      <c r="L195" s="548"/>
      <c r="M195" s="548"/>
      <c r="N195" s="548"/>
      <c r="O195" s="549"/>
      <c r="P195" s="430"/>
      <c r="Q195" s="431"/>
      <c r="R195" s="431"/>
      <c r="S195" s="431"/>
      <c r="T195" s="431"/>
      <c r="U195" s="431"/>
      <c r="V195" s="431"/>
      <c r="W195" s="431"/>
      <c r="X195" s="431"/>
      <c r="Y195" s="431"/>
      <c r="Z195" s="431"/>
      <c r="AA195" s="432"/>
      <c r="AB195" s="430"/>
      <c r="AC195" s="432"/>
      <c r="AD195" s="554"/>
      <c r="AE195" s="558"/>
      <c r="AF195" s="559"/>
      <c r="AG195" s="560"/>
      <c r="AH195" s="100" t="str">
        <f>IF(ABS(入力用!$AV194)&lt;10000000,"",RIGHTB(INT(ABS(入力用!$AV194)/10000000),1))</f>
        <v/>
      </c>
      <c r="AI195" s="101" t="str">
        <f>IF(ABS(入力用!$AV194)&lt;1000000,"",RIGHTB(INT(ABS(入力用!$AV194)/1000000),1))</f>
        <v/>
      </c>
      <c r="AJ195" s="564"/>
      <c r="AK195" s="565"/>
      <c r="AL195" s="567"/>
      <c r="AM195" s="564"/>
      <c r="AN195" s="565"/>
      <c r="AO195" s="542"/>
      <c r="AP195" s="511"/>
      <c r="AQ195" s="513"/>
      <c r="AR195" s="514"/>
      <c r="AS195" s="91" t="str">
        <f>IF(ABS(入力用!$BE194)&lt;1000000,"",RIGHTB(INT(ABS(入力用!$BE194)/1000000),1))</f>
        <v/>
      </c>
      <c r="AT195" s="93" t="str">
        <f>IF(ABS(入力用!$BE194)&lt;100000,"",RIGHTB(INT(ABS(入力用!$BE194)/100000),1))</f>
        <v/>
      </c>
      <c r="AU195" s="565"/>
      <c r="AV195" s="567"/>
      <c r="AW195" s="564"/>
      <c r="AX195" s="565"/>
      <c r="AY195" s="542"/>
      <c r="AZ195" s="411"/>
      <c r="BA195" s="388"/>
      <c r="BB195" s="388"/>
      <c r="BC195" s="390"/>
      <c r="BD195" s="378"/>
      <c r="BE195" s="379"/>
      <c r="BF195" s="379"/>
      <c r="BG195" s="379"/>
      <c r="BH195" s="379"/>
      <c r="BI195" s="380"/>
      <c r="BJ195" s="395"/>
      <c r="BK195" s="397"/>
      <c r="BL195" s="399"/>
      <c r="BM195" s="401"/>
      <c r="BN195" s="403"/>
      <c r="BO195" s="399"/>
      <c r="BP195" s="401"/>
      <c r="BQ195" s="403"/>
      <c r="BR195" s="405"/>
      <c r="BS195" s="566"/>
      <c r="BT195" s="409"/>
      <c r="BU195" s="401"/>
      <c r="BV195" s="403"/>
      <c r="BW195" s="399"/>
      <c r="BX195" s="401"/>
      <c r="BY195" s="403"/>
      <c r="BZ195" s="405"/>
      <c r="CA195" s="409"/>
    </row>
    <row r="196" spans="1:79" ht="13.5" customHeight="1" x14ac:dyDescent="0.15">
      <c r="A196" s="434" t="str">
        <f>IF(入力用!A196="","",入力用!A196)</f>
        <v/>
      </c>
      <c r="B196" s="427" t="str">
        <f>IF(入力用!B196="","",入力用!B196)</f>
        <v/>
      </c>
      <c r="C196" s="428"/>
      <c r="D196" s="428"/>
      <c r="E196" s="428"/>
      <c r="F196" s="428"/>
      <c r="G196" s="428"/>
      <c r="H196" s="428"/>
      <c r="I196" s="429"/>
      <c r="J196" s="570" t="str">
        <f>IF(入力用!F196="","",入力用!F196)</f>
        <v/>
      </c>
      <c r="K196" s="571"/>
      <c r="L196" s="571"/>
      <c r="M196" s="571"/>
      <c r="N196" s="571"/>
      <c r="O196" s="572"/>
      <c r="P196" s="427" t="str">
        <f>IF(入力用!G196="","",入力用!G196)</f>
        <v/>
      </c>
      <c r="Q196" s="428"/>
      <c r="R196" s="428"/>
      <c r="S196" s="428"/>
      <c r="T196" s="428"/>
      <c r="U196" s="428"/>
      <c r="V196" s="428"/>
      <c r="W196" s="428"/>
      <c r="X196" s="428"/>
      <c r="Y196" s="428"/>
      <c r="Z196" s="428"/>
      <c r="AA196" s="429"/>
      <c r="AB196" s="427" t="str">
        <f>IF(入力用!R196="","",入力用!R196)</f>
        <v/>
      </c>
      <c r="AC196" s="429"/>
      <c r="AD196" s="553" t="str">
        <f>IF(入力用!T196="","",入力用!T196)</f>
        <v/>
      </c>
      <c r="AE196" s="555" t="str">
        <f>IF(入力用!U196="","",入力用!U196)</f>
        <v/>
      </c>
      <c r="AF196" s="556"/>
      <c r="AG196" s="557"/>
      <c r="AH196" s="97" t="str">
        <f>IF(入力用!$AV196&lt;0,"▲","")</f>
        <v/>
      </c>
      <c r="AI196" s="99"/>
      <c r="AJ196" s="564" t="str">
        <f>IF(ABS(入力用!$AV196)&lt;100000,"",RIGHTB(INT(ABS(入力用!$AV196)/100000),1))</f>
        <v/>
      </c>
      <c r="AK196" s="565" t="str">
        <f>IF(ABS(入力用!$AV196)&lt;10000,"",RIGHTB(INT(ABS(入力用!$AV196)/10000),1))</f>
        <v/>
      </c>
      <c r="AL196" s="567" t="str">
        <f>IF(ABS(入力用!$AV196)&lt;1000,"",RIGHTB(INT(ABS(入力用!$AV196)/1000),1))</f>
        <v/>
      </c>
      <c r="AM196" s="564" t="str">
        <f>IF(ABS(入力用!$AV196)&lt;100,"",RIGHTB(INT(ABS(入力用!$AV196)/100),1))</f>
        <v/>
      </c>
      <c r="AN196" s="565" t="str">
        <f>IF(ABS(入力用!$AV196)&lt;10,"",RIGHTB(INT(ABS(入力用!$AV196)/10),1))</f>
        <v/>
      </c>
      <c r="AO196" s="542" t="str">
        <f>IF(ABS(入力用!$AV196)&lt;1,"",RIGHTB(入力用!$AV196,1))</f>
        <v/>
      </c>
      <c r="AP196" s="511" t="str">
        <f>IF(入力用!X196="","",IF(入力用!$AM196=3,"",RIGHTB(INT(入力用!$AT196/10),1)))</f>
        <v/>
      </c>
      <c r="AQ196" s="512" t="str">
        <f>IF(入力用!X196="","",RIGHTB(入力用!$AT196,1))</f>
        <v/>
      </c>
      <c r="AR196" s="514" t="s">
        <v>48</v>
      </c>
      <c r="AS196" s="97" t="str">
        <f>IF(入力用!$AV196&lt;0,"▲","")</f>
        <v/>
      </c>
      <c r="AT196" s="98"/>
      <c r="AU196" s="565" t="str">
        <f>IF(ABS(入力用!$BE196)&lt;10000,"",RIGHTB(INT(ABS(入力用!$BE196)/10000),1))</f>
        <v/>
      </c>
      <c r="AV196" s="567" t="str">
        <f>IF(ABS(入力用!$BE196)&lt;1000,"",RIGHTB(INT(ABS(入力用!$BE196)/1000),1))</f>
        <v/>
      </c>
      <c r="AW196" s="564" t="str">
        <f>IF(ABS(入力用!$BE196)&lt;100,"",RIGHTB(INT(ABS(入力用!$BE196)/100),1))</f>
        <v/>
      </c>
      <c r="AX196" s="565" t="str">
        <f>IF(ABS(入力用!$BE196)&lt;10,"",RIGHTB(INT(ABS(入力用!$BE196)/10),1))</f>
        <v/>
      </c>
      <c r="AY196" s="542" t="str">
        <f>IF(ABS(入力用!$BE196)=0,"",RIGHTB(入力用!$BE196,1))</f>
        <v/>
      </c>
      <c r="AZ196" s="410"/>
      <c r="BA196" s="568"/>
      <c r="BB196" s="568"/>
      <c r="BC196" s="569"/>
      <c r="BD196" s="412"/>
      <c r="BE196" s="413"/>
      <c r="BF196" s="413"/>
      <c r="BG196" s="413"/>
      <c r="BH196" s="413"/>
      <c r="BI196" s="414"/>
      <c r="BJ196" s="415"/>
      <c r="BK196" s="416"/>
      <c r="BL196" s="417"/>
      <c r="BM196" s="418"/>
      <c r="BN196" s="493"/>
      <c r="BO196" s="417"/>
      <c r="BP196" s="418"/>
      <c r="BQ196" s="493"/>
      <c r="BR196" s="563"/>
      <c r="BS196" s="566"/>
      <c r="BT196" s="475"/>
      <c r="BU196" s="418"/>
      <c r="BV196" s="493"/>
      <c r="BW196" s="417"/>
      <c r="BX196" s="418"/>
      <c r="BY196" s="493"/>
      <c r="BZ196" s="563"/>
      <c r="CA196" s="474"/>
    </row>
    <row r="197" spans="1:79" ht="13.5" customHeight="1" x14ac:dyDescent="0.15">
      <c r="A197" s="435"/>
      <c r="B197" s="430"/>
      <c r="C197" s="431"/>
      <c r="D197" s="431"/>
      <c r="E197" s="431"/>
      <c r="F197" s="431"/>
      <c r="G197" s="431"/>
      <c r="H197" s="431"/>
      <c r="I197" s="432"/>
      <c r="J197" s="547" t="str">
        <f>IF(入力用!F197="","",入力用!F197)</f>
        <v/>
      </c>
      <c r="K197" s="548"/>
      <c r="L197" s="548"/>
      <c r="M197" s="548"/>
      <c r="N197" s="548"/>
      <c r="O197" s="549"/>
      <c r="P197" s="430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2"/>
      <c r="AB197" s="430"/>
      <c r="AC197" s="432"/>
      <c r="AD197" s="554"/>
      <c r="AE197" s="558"/>
      <c r="AF197" s="559"/>
      <c r="AG197" s="560"/>
      <c r="AH197" s="100" t="str">
        <f>IF(ABS(入力用!$AV196)&lt;10000000,"",RIGHTB(INT(ABS(入力用!$AV196)/10000000),1))</f>
        <v/>
      </c>
      <c r="AI197" s="101" t="str">
        <f>IF(ABS(入力用!$AV196)&lt;1000000,"",RIGHTB(INT(ABS(入力用!$AV196)/1000000),1))</f>
        <v/>
      </c>
      <c r="AJ197" s="564"/>
      <c r="AK197" s="565"/>
      <c r="AL197" s="567"/>
      <c r="AM197" s="564"/>
      <c r="AN197" s="565"/>
      <c r="AO197" s="542"/>
      <c r="AP197" s="511"/>
      <c r="AQ197" s="513"/>
      <c r="AR197" s="514"/>
      <c r="AS197" s="91" t="str">
        <f>IF(ABS(入力用!$BE196)&lt;1000000,"",RIGHTB(INT(ABS(入力用!$BE196)/1000000),1))</f>
        <v/>
      </c>
      <c r="AT197" s="93" t="str">
        <f>IF(ABS(入力用!$BE196)&lt;100000,"",RIGHTB(INT(ABS(入力用!$BE196)/100000),1))</f>
        <v/>
      </c>
      <c r="AU197" s="565"/>
      <c r="AV197" s="567"/>
      <c r="AW197" s="564"/>
      <c r="AX197" s="565"/>
      <c r="AY197" s="542"/>
      <c r="AZ197" s="411"/>
      <c r="BA197" s="388"/>
      <c r="BB197" s="388"/>
      <c r="BC197" s="390"/>
      <c r="BD197" s="378"/>
      <c r="BE197" s="379"/>
      <c r="BF197" s="379"/>
      <c r="BG197" s="379"/>
      <c r="BH197" s="379"/>
      <c r="BI197" s="380"/>
      <c r="BJ197" s="395"/>
      <c r="BK197" s="397"/>
      <c r="BL197" s="399"/>
      <c r="BM197" s="401"/>
      <c r="BN197" s="403"/>
      <c r="BO197" s="399"/>
      <c r="BP197" s="401"/>
      <c r="BQ197" s="403"/>
      <c r="BR197" s="405"/>
      <c r="BS197" s="566"/>
      <c r="BT197" s="409"/>
      <c r="BU197" s="401"/>
      <c r="BV197" s="403"/>
      <c r="BW197" s="399"/>
      <c r="BX197" s="401"/>
      <c r="BY197" s="403"/>
      <c r="BZ197" s="405"/>
      <c r="CA197" s="409"/>
    </row>
    <row r="198" spans="1:79" ht="13.5" customHeight="1" x14ac:dyDescent="0.15">
      <c r="A198" s="434" t="str">
        <f>IF(入力用!A198="","",入力用!A198)</f>
        <v/>
      </c>
      <c r="B198" s="427" t="str">
        <f>IF(入力用!B198="","",入力用!B198)</f>
        <v/>
      </c>
      <c r="C198" s="428"/>
      <c r="D198" s="428"/>
      <c r="E198" s="428"/>
      <c r="F198" s="428"/>
      <c r="G198" s="428"/>
      <c r="H198" s="428"/>
      <c r="I198" s="429"/>
      <c r="J198" s="570" t="str">
        <f>IF(入力用!F198="","",入力用!F198)</f>
        <v/>
      </c>
      <c r="K198" s="571"/>
      <c r="L198" s="571"/>
      <c r="M198" s="571"/>
      <c r="N198" s="571"/>
      <c r="O198" s="572"/>
      <c r="P198" s="427" t="str">
        <f>IF(入力用!G198="","",入力用!G198)</f>
        <v/>
      </c>
      <c r="Q198" s="428"/>
      <c r="R198" s="428"/>
      <c r="S198" s="428"/>
      <c r="T198" s="428"/>
      <c r="U198" s="428"/>
      <c r="V198" s="428"/>
      <c r="W198" s="428"/>
      <c r="X198" s="428"/>
      <c r="Y198" s="428"/>
      <c r="Z198" s="428"/>
      <c r="AA198" s="429"/>
      <c r="AB198" s="427" t="str">
        <f>IF(入力用!R198="","",入力用!R198)</f>
        <v/>
      </c>
      <c r="AC198" s="429"/>
      <c r="AD198" s="553" t="str">
        <f>IF(入力用!T198="","",入力用!T198)</f>
        <v/>
      </c>
      <c r="AE198" s="555" t="str">
        <f>IF(入力用!U198="","",入力用!U198)</f>
        <v/>
      </c>
      <c r="AF198" s="556"/>
      <c r="AG198" s="557"/>
      <c r="AH198" s="97" t="str">
        <f>IF(入力用!$AV198&lt;0,"▲","")</f>
        <v/>
      </c>
      <c r="AI198" s="99"/>
      <c r="AJ198" s="564" t="str">
        <f>IF(ABS(入力用!$AV198)&lt;100000,"",RIGHTB(INT(ABS(入力用!$AV198)/100000),1))</f>
        <v/>
      </c>
      <c r="AK198" s="565" t="str">
        <f>IF(ABS(入力用!$AV198)&lt;10000,"",RIGHTB(INT(ABS(入力用!$AV198)/10000),1))</f>
        <v/>
      </c>
      <c r="AL198" s="567" t="str">
        <f>IF(ABS(入力用!$AV198)&lt;1000,"",RIGHTB(INT(ABS(入力用!$AV198)/1000),1))</f>
        <v/>
      </c>
      <c r="AM198" s="564" t="str">
        <f>IF(ABS(入力用!$AV198)&lt;100,"",RIGHTB(INT(ABS(入力用!$AV198)/100),1))</f>
        <v/>
      </c>
      <c r="AN198" s="565" t="str">
        <f>IF(ABS(入力用!$AV198)&lt;10,"",RIGHTB(INT(ABS(入力用!$AV198)/10),1))</f>
        <v/>
      </c>
      <c r="AO198" s="542" t="str">
        <f>IF(ABS(入力用!$AV198)&lt;1,"",RIGHTB(入力用!$AV198,1))</f>
        <v/>
      </c>
      <c r="AP198" s="511" t="str">
        <f>IF(入力用!X198="","",IF(入力用!$AM198=3,"",RIGHTB(INT(入力用!$AT198/10),1)))</f>
        <v/>
      </c>
      <c r="AQ198" s="512" t="str">
        <f>IF(入力用!X198="","",RIGHTB(入力用!$AT198,1))</f>
        <v/>
      </c>
      <c r="AR198" s="514" t="s">
        <v>48</v>
      </c>
      <c r="AS198" s="97" t="str">
        <f>IF(入力用!$AV198&lt;0,"▲","")</f>
        <v/>
      </c>
      <c r="AT198" s="98"/>
      <c r="AU198" s="565" t="str">
        <f>IF(ABS(入力用!$BE198)&lt;10000,"",RIGHTB(INT(ABS(入力用!$BE198)/10000),1))</f>
        <v/>
      </c>
      <c r="AV198" s="567" t="str">
        <f>IF(ABS(入力用!$BE198)&lt;1000,"",RIGHTB(INT(ABS(入力用!$BE198)/1000),1))</f>
        <v/>
      </c>
      <c r="AW198" s="564" t="str">
        <f>IF(ABS(入力用!$BE198)&lt;100,"",RIGHTB(INT(ABS(入力用!$BE198)/100),1))</f>
        <v/>
      </c>
      <c r="AX198" s="565" t="str">
        <f>IF(ABS(入力用!$BE198)&lt;10,"",RIGHTB(INT(ABS(入力用!$BE198)/10),1))</f>
        <v/>
      </c>
      <c r="AY198" s="542" t="str">
        <f>IF(ABS(入力用!$BE198)=0,"",RIGHTB(入力用!$BE198,1))</f>
        <v/>
      </c>
      <c r="AZ198" s="410"/>
      <c r="BA198" s="568"/>
      <c r="BB198" s="568"/>
      <c r="BC198" s="569"/>
      <c r="BD198" s="412"/>
      <c r="BE198" s="413"/>
      <c r="BF198" s="413"/>
      <c r="BG198" s="413"/>
      <c r="BH198" s="413"/>
      <c r="BI198" s="414"/>
      <c r="BJ198" s="415"/>
      <c r="BK198" s="416"/>
      <c r="BL198" s="417"/>
      <c r="BM198" s="418"/>
      <c r="BN198" s="493"/>
      <c r="BO198" s="417"/>
      <c r="BP198" s="418"/>
      <c r="BQ198" s="493"/>
      <c r="BR198" s="563"/>
      <c r="BS198" s="566"/>
      <c r="BT198" s="475"/>
      <c r="BU198" s="418"/>
      <c r="BV198" s="493"/>
      <c r="BW198" s="417"/>
      <c r="BX198" s="418"/>
      <c r="BY198" s="493"/>
      <c r="BZ198" s="563"/>
      <c r="CA198" s="474"/>
    </row>
    <row r="199" spans="1:79" ht="13.5" customHeight="1" x14ac:dyDescent="0.15">
      <c r="A199" s="435"/>
      <c r="B199" s="430"/>
      <c r="C199" s="431"/>
      <c r="D199" s="431"/>
      <c r="E199" s="431"/>
      <c r="F199" s="431"/>
      <c r="G199" s="431"/>
      <c r="H199" s="431"/>
      <c r="I199" s="432"/>
      <c r="J199" s="547" t="str">
        <f>IF(入力用!F199="","",入力用!F199)</f>
        <v/>
      </c>
      <c r="K199" s="548"/>
      <c r="L199" s="548"/>
      <c r="M199" s="548"/>
      <c r="N199" s="548"/>
      <c r="O199" s="549"/>
      <c r="P199" s="430"/>
      <c r="Q199" s="431"/>
      <c r="R199" s="431"/>
      <c r="S199" s="431"/>
      <c r="T199" s="431"/>
      <c r="U199" s="431"/>
      <c r="V199" s="431"/>
      <c r="W199" s="431"/>
      <c r="X199" s="431"/>
      <c r="Y199" s="431"/>
      <c r="Z199" s="431"/>
      <c r="AA199" s="432"/>
      <c r="AB199" s="430"/>
      <c r="AC199" s="432"/>
      <c r="AD199" s="554"/>
      <c r="AE199" s="558"/>
      <c r="AF199" s="559"/>
      <c r="AG199" s="560"/>
      <c r="AH199" s="100" t="str">
        <f>IF(ABS(入力用!$AV198)&lt;10000000,"",RIGHTB(INT(ABS(入力用!$AV198)/10000000),1))</f>
        <v/>
      </c>
      <c r="AI199" s="101" t="str">
        <f>IF(ABS(入力用!$AV198)&lt;1000000,"",RIGHTB(INT(ABS(入力用!$AV198)/1000000),1))</f>
        <v/>
      </c>
      <c r="AJ199" s="564"/>
      <c r="AK199" s="565"/>
      <c r="AL199" s="567"/>
      <c r="AM199" s="564"/>
      <c r="AN199" s="565"/>
      <c r="AO199" s="542"/>
      <c r="AP199" s="511"/>
      <c r="AQ199" s="513"/>
      <c r="AR199" s="514"/>
      <c r="AS199" s="91" t="str">
        <f>IF(ABS(入力用!$BE198)&lt;1000000,"",RIGHTB(INT(ABS(入力用!$BE198)/1000000),1))</f>
        <v/>
      </c>
      <c r="AT199" s="93" t="str">
        <f>IF(ABS(入力用!$BE198)&lt;100000,"",RIGHTB(INT(ABS(入力用!$BE198)/100000),1))</f>
        <v/>
      </c>
      <c r="AU199" s="565"/>
      <c r="AV199" s="567"/>
      <c r="AW199" s="564"/>
      <c r="AX199" s="565"/>
      <c r="AY199" s="542"/>
      <c r="AZ199" s="411"/>
      <c r="BA199" s="388"/>
      <c r="BB199" s="388"/>
      <c r="BC199" s="390"/>
      <c r="BD199" s="378"/>
      <c r="BE199" s="379"/>
      <c r="BF199" s="379"/>
      <c r="BG199" s="379"/>
      <c r="BH199" s="379"/>
      <c r="BI199" s="380"/>
      <c r="BJ199" s="395"/>
      <c r="BK199" s="397"/>
      <c r="BL199" s="399"/>
      <c r="BM199" s="401"/>
      <c r="BN199" s="403"/>
      <c r="BO199" s="399"/>
      <c r="BP199" s="401"/>
      <c r="BQ199" s="403"/>
      <c r="BR199" s="405"/>
      <c r="BS199" s="566"/>
      <c r="BT199" s="409"/>
      <c r="BU199" s="401"/>
      <c r="BV199" s="403"/>
      <c r="BW199" s="399"/>
      <c r="BX199" s="401"/>
      <c r="BY199" s="403"/>
      <c r="BZ199" s="405"/>
      <c r="CA199" s="409"/>
    </row>
    <row r="200" spans="1:79" ht="13.5" customHeight="1" x14ac:dyDescent="0.15">
      <c r="A200" s="434" t="str">
        <f>IF(入力用!A200="","",入力用!A200)</f>
        <v/>
      </c>
      <c r="B200" s="427" t="str">
        <f>IF(入力用!B200="","",入力用!B200)</f>
        <v/>
      </c>
      <c r="C200" s="428"/>
      <c r="D200" s="428"/>
      <c r="E200" s="428"/>
      <c r="F200" s="428"/>
      <c r="G200" s="428"/>
      <c r="H200" s="428"/>
      <c r="I200" s="429"/>
      <c r="J200" s="570" t="str">
        <f>IF(入力用!F200="","",入力用!F200)</f>
        <v/>
      </c>
      <c r="K200" s="571"/>
      <c r="L200" s="571"/>
      <c r="M200" s="571"/>
      <c r="N200" s="571"/>
      <c r="O200" s="572"/>
      <c r="P200" s="427" t="str">
        <f>IF(入力用!G200="","",入力用!G200)</f>
        <v/>
      </c>
      <c r="Q200" s="428"/>
      <c r="R200" s="428"/>
      <c r="S200" s="428"/>
      <c r="T200" s="428"/>
      <c r="U200" s="428"/>
      <c r="V200" s="428"/>
      <c r="W200" s="428"/>
      <c r="X200" s="428"/>
      <c r="Y200" s="428"/>
      <c r="Z200" s="428"/>
      <c r="AA200" s="429"/>
      <c r="AB200" s="427" t="str">
        <f>IF(入力用!R200="","",入力用!R200)</f>
        <v/>
      </c>
      <c r="AC200" s="429"/>
      <c r="AD200" s="553" t="str">
        <f>IF(入力用!T200="","",入力用!T200)</f>
        <v/>
      </c>
      <c r="AE200" s="555" t="str">
        <f>IF(入力用!U200="","",入力用!U200)</f>
        <v/>
      </c>
      <c r="AF200" s="556"/>
      <c r="AG200" s="557"/>
      <c r="AH200" s="97" t="str">
        <f>IF(入力用!$AV200&lt;0,"▲","")</f>
        <v/>
      </c>
      <c r="AI200" s="99"/>
      <c r="AJ200" s="564" t="str">
        <f>IF(ABS(入力用!$AV200)&lt;100000,"",RIGHTB(INT(ABS(入力用!$AV200)/100000),1))</f>
        <v/>
      </c>
      <c r="AK200" s="565" t="str">
        <f>IF(ABS(入力用!$AV200)&lt;10000,"",RIGHTB(INT(ABS(入力用!$AV200)/10000),1))</f>
        <v/>
      </c>
      <c r="AL200" s="567" t="str">
        <f>IF(ABS(入力用!$AV200)&lt;1000,"",RIGHTB(INT(ABS(入力用!$AV200)/1000),1))</f>
        <v/>
      </c>
      <c r="AM200" s="564" t="str">
        <f>IF(ABS(入力用!$AV200)&lt;100,"",RIGHTB(INT(ABS(入力用!$AV200)/100),1))</f>
        <v/>
      </c>
      <c r="AN200" s="565" t="str">
        <f>IF(ABS(入力用!$AV200)&lt;10,"",RIGHTB(INT(ABS(入力用!$AV200)/10),1))</f>
        <v/>
      </c>
      <c r="AO200" s="542" t="str">
        <f>IF(ABS(入力用!$AV200)&lt;1,"",RIGHTB(入力用!$AV200,1))</f>
        <v/>
      </c>
      <c r="AP200" s="511" t="str">
        <f>IF(入力用!X200="","",IF(入力用!$AM200=3,"",RIGHTB(INT(入力用!$AT200/10),1)))</f>
        <v/>
      </c>
      <c r="AQ200" s="512" t="str">
        <f>IF(入力用!X200="","",RIGHTB(入力用!$AT200,1))</f>
        <v/>
      </c>
      <c r="AR200" s="514" t="s">
        <v>48</v>
      </c>
      <c r="AS200" s="97" t="str">
        <f>IF(入力用!$AV200&lt;0,"▲","")</f>
        <v/>
      </c>
      <c r="AT200" s="98"/>
      <c r="AU200" s="565" t="str">
        <f>IF(ABS(入力用!$BE200)&lt;10000,"",RIGHTB(INT(ABS(入力用!$BE200)/10000),1))</f>
        <v/>
      </c>
      <c r="AV200" s="567" t="str">
        <f>IF(ABS(入力用!$BE200)&lt;1000,"",RIGHTB(INT(ABS(入力用!$BE200)/1000),1))</f>
        <v/>
      </c>
      <c r="AW200" s="564" t="str">
        <f>IF(ABS(入力用!$BE200)&lt;100,"",RIGHTB(INT(ABS(入力用!$BE200)/100),1))</f>
        <v/>
      </c>
      <c r="AX200" s="565" t="str">
        <f>IF(ABS(入力用!$BE200)&lt;10,"",RIGHTB(INT(ABS(入力用!$BE200)/10),1))</f>
        <v/>
      </c>
      <c r="AY200" s="542" t="str">
        <f>IF(ABS(入力用!$BE200)=0,"",RIGHTB(入力用!$BE200,1))</f>
        <v/>
      </c>
      <c r="AZ200" s="410"/>
      <c r="BA200" s="568"/>
      <c r="BB200" s="568"/>
      <c r="BC200" s="569"/>
      <c r="BD200" s="412"/>
      <c r="BE200" s="413"/>
      <c r="BF200" s="413"/>
      <c r="BG200" s="413"/>
      <c r="BH200" s="413"/>
      <c r="BI200" s="414"/>
      <c r="BJ200" s="415"/>
      <c r="BK200" s="416"/>
      <c r="BL200" s="417"/>
      <c r="BM200" s="418"/>
      <c r="BN200" s="493"/>
      <c r="BO200" s="417"/>
      <c r="BP200" s="418"/>
      <c r="BQ200" s="493"/>
      <c r="BR200" s="563"/>
      <c r="BS200" s="566"/>
      <c r="BT200" s="475"/>
      <c r="BU200" s="418"/>
      <c r="BV200" s="493"/>
      <c r="BW200" s="417"/>
      <c r="BX200" s="418"/>
      <c r="BY200" s="493"/>
      <c r="BZ200" s="563"/>
      <c r="CA200" s="474"/>
    </row>
    <row r="201" spans="1:79" ht="13.5" customHeight="1" x14ac:dyDescent="0.15">
      <c r="A201" s="435"/>
      <c r="B201" s="430"/>
      <c r="C201" s="431"/>
      <c r="D201" s="431"/>
      <c r="E201" s="431"/>
      <c r="F201" s="431"/>
      <c r="G201" s="431"/>
      <c r="H201" s="431"/>
      <c r="I201" s="432"/>
      <c r="J201" s="547" t="str">
        <f>IF(入力用!F201="","",入力用!F201)</f>
        <v/>
      </c>
      <c r="K201" s="548"/>
      <c r="L201" s="548"/>
      <c r="M201" s="548"/>
      <c r="N201" s="548"/>
      <c r="O201" s="549"/>
      <c r="P201" s="430"/>
      <c r="Q201" s="431"/>
      <c r="R201" s="431"/>
      <c r="S201" s="431"/>
      <c r="T201" s="431"/>
      <c r="U201" s="431"/>
      <c r="V201" s="431"/>
      <c r="W201" s="431"/>
      <c r="X201" s="431"/>
      <c r="Y201" s="431"/>
      <c r="Z201" s="431"/>
      <c r="AA201" s="432"/>
      <c r="AB201" s="430"/>
      <c r="AC201" s="432"/>
      <c r="AD201" s="554"/>
      <c r="AE201" s="558"/>
      <c r="AF201" s="559"/>
      <c r="AG201" s="560"/>
      <c r="AH201" s="100" t="str">
        <f>IF(ABS(入力用!$AV200)&lt;10000000,"",RIGHTB(INT(ABS(入力用!$AV200)/10000000),1))</f>
        <v/>
      </c>
      <c r="AI201" s="101" t="str">
        <f>IF(ABS(入力用!$AV200)&lt;1000000,"",RIGHTB(INT(ABS(入力用!$AV200)/1000000),1))</f>
        <v/>
      </c>
      <c r="AJ201" s="564"/>
      <c r="AK201" s="565"/>
      <c r="AL201" s="567"/>
      <c r="AM201" s="564"/>
      <c r="AN201" s="565"/>
      <c r="AO201" s="542"/>
      <c r="AP201" s="511"/>
      <c r="AQ201" s="513"/>
      <c r="AR201" s="514"/>
      <c r="AS201" s="91" t="str">
        <f>IF(ABS(入力用!$BE200)&lt;1000000,"",RIGHTB(INT(ABS(入力用!$BE200)/1000000),1))</f>
        <v/>
      </c>
      <c r="AT201" s="93" t="str">
        <f>IF(ABS(入力用!$BE200)&lt;100000,"",RIGHTB(INT(ABS(入力用!$BE200)/100000),1))</f>
        <v/>
      </c>
      <c r="AU201" s="565"/>
      <c r="AV201" s="567"/>
      <c r="AW201" s="564"/>
      <c r="AX201" s="565"/>
      <c r="AY201" s="542"/>
      <c r="AZ201" s="411"/>
      <c r="BA201" s="388"/>
      <c r="BB201" s="388"/>
      <c r="BC201" s="390"/>
      <c r="BD201" s="378"/>
      <c r="BE201" s="379"/>
      <c r="BF201" s="379"/>
      <c r="BG201" s="379"/>
      <c r="BH201" s="379"/>
      <c r="BI201" s="380"/>
      <c r="BJ201" s="395"/>
      <c r="BK201" s="397"/>
      <c r="BL201" s="399"/>
      <c r="BM201" s="401"/>
      <c r="BN201" s="403"/>
      <c r="BO201" s="399"/>
      <c r="BP201" s="401"/>
      <c r="BQ201" s="403"/>
      <c r="BR201" s="405"/>
      <c r="BS201" s="566"/>
      <c r="BT201" s="409"/>
      <c r="BU201" s="401"/>
      <c r="BV201" s="403"/>
      <c r="BW201" s="399"/>
      <c r="BX201" s="401"/>
      <c r="BY201" s="403"/>
      <c r="BZ201" s="405"/>
      <c r="CA201" s="409"/>
    </row>
    <row r="202" spans="1:79" ht="13.5" customHeight="1" x14ac:dyDescent="0.15">
      <c r="A202" s="434" t="str">
        <f>IF(入力用!A202="","",入力用!A202)</f>
        <v/>
      </c>
      <c r="B202" s="427" t="str">
        <f>IF(入力用!B202="","",入力用!B202)</f>
        <v/>
      </c>
      <c r="C202" s="428"/>
      <c r="D202" s="428"/>
      <c r="E202" s="428"/>
      <c r="F202" s="428"/>
      <c r="G202" s="428"/>
      <c r="H202" s="428"/>
      <c r="I202" s="429"/>
      <c r="J202" s="570" t="str">
        <f>IF(入力用!F202="","",入力用!F202)</f>
        <v/>
      </c>
      <c r="K202" s="571"/>
      <c r="L202" s="571"/>
      <c r="M202" s="571"/>
      <c r="N202" s="571"/>
      <c r="O202" s="572"/>
      <c r="P202" s="427" t="str">
        <f>IF(入力用!G202="","",入力用!G202)</f>
        <v/>
      </c>
      <c r="Q202" s="428"/>
      <c r="R202" s="428"/>
      <c r="S202" s="428"/>
      <c r="T202" s="428"/>
      <c r="U202" s="428"/>
      <c r="V202" s="428"/>
      <c r="W202" s="428"/>
      <c r="X202" s="428"/>
      <c r="Y202" s="428"/>
      <c r="Z202" s="428"/>
      <c r="AA202" s="429"/>
      <c r="AB202" s="427" t="str">
        <f>IF(入力用!R202="","",入力用!R202)</f>
        <v/>
      </c>
      <c r="AC202" s="429"/>
      <c r="AD202" s="553" t="str">
        <f>IF(入力用!T202="","",入力用!T202)</f>
        <v/>
      </c>
      <c r="AE202" s="555" t="str">
        <f>IF(入力用!U202="","",入力用!U202)</f>
        <v/>
      </c>
      <c r="AF202" s="556"/>
      <c r="AG202" s="557"/>
      <c r="AH202" s="97" t="str">
        <f>IF(入力用!$AV202&lt;0,"▲","")</f>
        <v/>
      </c>
      <c r="AI202" s="99"/>
      <c r="AJ202" s="564" t="str">
        <f>IF(ABS(入力用!$AV202)&lt;100000,"",RIGHTB(INT(ABS(入力用!$AV202)/100000),1))</f>
        <v/>
      </c>
      <c r="AK202" s="565" t="str">
        <f>IF(ABS(入力用!$AV202)&lt;10000,"",RIGHTB(INT(ABS(入力用!$AV202)/10000),1))</f>
        <v/>
      </c>
      <c r="AL202" s="567" t="str">
        <f>IF(ABS(入力用!$AV202)&lt;1000,"",RIGHTB(INT(ABS(入力用!$AV202)/1000),1))</f>
        <v/>
      </c>
      <c r="AM202" s="564" t="str">
        <f>IF(ABS(入力用!$AV202)&lt;100,"",RIGHTB(INT(ABS(入力用!$AV202)/100),1))</f>
        <v/>
      </c>
      <c r="AN202" s="565" t="str">
        <f>IF(ABS(入力用!$AV202)&lt;10,"",RIGHTB(INT(ABS(入力用!$AV202)/10),1))</f>
        <v/>
      </c>
      <c r="AO202" s="542" t="str">
        <f>IF(ABS(入力用!$AV202)&lt;1,"",RIGHTB(入力用!$AV202,1))</f>
        <v/>
      </c>
      <c r="AP202" s="511" t="str">
        <f>IF(入力用!X202="","",IF(入力用!$AM202=3,"",RIGHTB(INT(入力用!$AT202/10),1)))</f>
        <v/>
      </c>
      <c r="AQ202" s="512" t="str">
        <f>IF(入力用!X202="","",RIGHTB(入力用!$AT202,1))</f>
        <v/>
      </c>
      <c r="AR202" s="514" t="s">
        <v>48</v>
      </c>
      <c r="AS202" s="97" t="str">
        <f>IF(入力用!$AV202&lt;0,"▲","")</f>
        <v/>
      </c>
      <c r="AT202" s="98"/>
      <c r="AU202" s="565" t="str">
        <f>IF(ABS(入力用!$BE202)&lt;10000,"",RIGHTB(INT(ABS(入力用!$BE202)/10000),1))</f>
        <v/>
      </c>
      <c r="AV202" s="567" t="str">
        <f>IF(ABS(入力用!$BE202)&lt;1000,"",RIGHTB(INT(ABS(入力用!$BE202)/1000),1))</f>
        <v/>
      </c>
      <c r="AW202" s="564" t="str">
        <f>IF(ABS(入力用!$BE202)&lt;100,"",RIGHTB(INT(ABS(入力用!$BE202)/100),1))</f>
        <v/>
      </c>
      <c r="AX202" s="565" t="str">
        <f>IF(ABS(入力用!$BE202)&lt;10,"",RIGHTB(INT(ABS(入力用!$BE202)/10),1))</f>
        <v/>
      </c>
      <c r="AY202" s="542" t="str">
        <f>IF(ABS(入力用!$BE202)=0,"",RIGHTB(入力用!$BE202,1))</f>
        <v/>
      </c>
      <c r="AZ202" s="410"/>
      <c r="BA202" s="568"/>
      <c r="BB202" s="568"/>
      <c r="BC202" s="569"/>
      <c r="BD202" s="412"/>
      <c r="BE202" s="413"/>
      <c r="BF202" s="413"/>
      <c r="BG202" s="413"/>
      <c r="BH202" s="413"/>
      <c r="BI202" s="414"/>
      <c r="BJ202" s="415"/>
      <c r="BK202" s="416"/>
      <c r="BL202" s="417"/>
      <c r="BM202" s="418"/>
      <c r="BN202" s="493"/>
      <c r="BO202" s="417"/>
      <c r="BP202" s="418"/>
      <c r="BQ202" s="493"/>
      <c r="BR202" s="563"/>
      <c r="BS202" s="566"/>
      <c r="BT202" s="475"/>
      <c r="BU202" s="418"/>
      <c r="BV202" s="493"/>
      <c r="BW202" s="417"/>
      <c r="BX202" s="418"/>
      <c r="BY202" s="493"/>
      <c r="BZ202" s="563"/>
      <c r="CA202" s="474"/>
    </row>
    <row r="203" spans="1:79" ht="13.5" customHeight="1" x14ac:dyDescent="0.15">
      <c r="A203" s="435"/>
      <c r="B203" s="430"/>
      <c r="C203" s="431"/>
      <c r="D203" s="431"/>
      <c r="E203" s="431"/>
      <c r="F203" s="431"/>
      <c r="G203" s="431"/>
      <c r="H203" s="431"/>
      <c r="I203" s="432"/>
      <c r="J203" s="547" t="str">
        <f>IF(入力用!F203="","",入力用!F203)</f>
        <v/>
      </c>
      <c r="K203" s="548"/>
      <c r="L203" s="548"/>
      <c r="M203" s="548"/>
      <c r="N203" s="548"/>
      <c r="O203" s="549"/>
      <c r="P203" s="430"/>
      <c r="Q203" s="431"/>
      <c r="R203" s="431"/>
      <c r="S203" s="431"/>
      <c r="T203" s="431"/>
      <c r="U203" s="431"/>
      <c r="V203" s="431"/>
      <c r="W203" s="431"/>
      <c r="X203" s="431"/>
      <c r="Y203" s="431"/>
      <c r="Z203" s="431"/>
      <c r="AA203" s="432"/>
      <c r="AB203" s="430"/>
      <c r="AC203" s="432"/>
      <c r="AD203" s="554"/>
      <c r="AE203" s="558"/>
      <c r="AF203" s="559"/>
      <c r="AG203" s="560"/>
      <c r="AH203" s="100" t="str">
        <f>IF(ABS(入力用!$AV202)&lt;10000000,"",RIGHTB(INT(ABS(入力用!$AV202)/10000000),1))</f>
        <v/>
      </c>
      <c r="AI203" s="101" t="str">
        <f>IF(ABS(入力用!$AV202)&lt;1000000,"",RIGHTB(INT(ABS(入力用!$AV202)/1000000),1))</f>
        <v/>
      </c>
      <c r="AJ203" s="564"/>
      <c r="AK203" s="565"/>
      <c r="AL203" s="567"/>
      <c r="AM203" s="564"/>
      <c r="AN203" s="565"/>
      <c r="AO203" s="542"/>
      <c r="AP203" s="511"/>
      <c r="AQ203" s="513"/>
      <c r="AR203" s="514"/>
      <c r="AS203" s="91" t="str">
        <f>IF(ABS(入力用!$BE202)&lt;1000000,"",RIGHTB(INT(ABS(入力用!$BE202)/1000000),1))</f>
        <v/>
      </c>
      <c r="AT203" s="93" t="str">
        <f>IF(ABS(入力用!$BE202)&lt;100000,"",RIGHTB(INT(ABS(入力用!$BE202)/100000),1))</f>
        <v/>
      </c>
      <c r="AU203" s="565"/>
      <c r="AV203" s="567"/>
      <c r="AW203" s="564"/>
      <c r="AX203" s="565"/>
      <c r="AY203" s="542"/>
      <c r="AZ203" s="411"/>
      <c r="BA203" s="388"/>
      <c r="BB203" s="388"/>
      <c r="BC203" s="390"/>
      <c r="BD203" s="378"/>
      <c r="BE203" s="379"/>
      <c r="BF203" s="379"/>
      <c r="BG203" s="379"/>
      <c r="BH203" s="379"/>
      <c r="BI203" s="380"/>
      <c r="BJ203" s="395"/>
      <c r="BK203" s="397"/>
      <c r="BL203" s="399"/>
      <c r="BM203" s="401"/>
      <c r="BN203" s="403"/>
      <c r="BO203" s="399"/>
      <c r="BP203" s="401"/>
      <c r="BQ203" s="403"/>
      <c r="BR203" s="405"/>
      <c r="BS203" s="566"/>
      <c r="BT203" s="409"/>
      <c r="BU203" s="401"/>
      <c r="BV203" s="403"/>
      <c r="BW203" s="399"/>
      <c r="BX203" s="401"/>
      <c r="BY203" s="403"/>
      <c r="BZ203" s="405"/>
      <c r="CA203" s="409"/>
    </row>
    <row r="204" spans="1:79" ht="13.5" customHeight="1" x14ac:dyDescent="0.15">
      <c r="A204" s="434" t="str">
        <f>IF(入力用!A204="","",入力用!A204)</f>
        <v/>
      </c>
      <c r="B204" s="427" t="str">
        <f>IF(入力用!B204="","",入力用!B204)</f>
        <v/>
      </c>
      <c r="C204" s="428"/>
      <c r="D204" s="428"/>
      <c r="E204" s="428"/>
      <c r="F204" s="428"/>
      <c r="G204" s="428"/>
      <c r="H204" s="428"/>
      <c r="I204" s="429"/>
      <c r="J204" s="570" t="str">
        <f>IF(入力用!F204="","",入力用!F204)</f>
        <v/>
      </c>
      <c r="K204" s="571"/>
      <c r="L204" s="571"/>
      <c r="M204" s="571"/>
      <c r="N204" s="571"/>
      <c r="O204" s="572"/>
      <c r="P204" s="427" t="str">
        <f>IF(入力用!G204="","",入力用!G204)</f>
        <v/>
      </c>
      <c r="Q204" s="428"/>
      <c r="R204" s="428"/>
      <c r="S204" s="428"/>
      <c r="T204" s="428"/>
      <c r="U204" s="428"/>
      <c r="V204" s="428"/>
      <c r="W204" s="428"/>
      <c r="X204" s="428"/>
      <c r="Y204" s="428"/>
      <c r="Z204" s="428"/>
      <c r="AA204" s="429"/>
      <c r="AB204" s="427" t="str">
        <f>IF(入力用!R204="","",入力用!R204)</f>
        <v/>
      </c>
      <c r="AC204" s="429"/>
      <c r="AD204" s="553" t="str">
        <f>IF(入力用!T204="","",入力用!T204)</f>
        <v/>
      </c>
      <c r="AE204" s="555" t="str">
        <f>IF(入力用!U204="","",入力用!U204)</f>
        <v/>
      </c>
      <c r="AF204" s="556"/>
      <c r="AG204" s="557"/>
      <c r="AH204" s="97" t="str">
        <f>IF(入力用!$AV204&lt;0,"▲","")</f>
        <v/>
      </c>
      <c r="AI204" s="99"/>
      <c r="AJ204" s="564" t="str">
        <f>IF(ABS(入力用!$AV204)&lt;100000,"",RIGHTB(INT(ABS(入力用!$AV204)/100000),1))</f>
        <v/>
      </c>
      <c r="AK204" s="565" t="str">
        <f>IF(ABS(入力用!$AV204)&lt;10000,"",RIGHTB(INT(ABS(入力用!$AV204)/10000),1))</f>
        <v/>
      </c>
      <c r="AL204" s="567" t="str">
        <f>IF(ABS(入力用!$AV204)&lt;1000,"",RIGHTB(INT(ABS(入力用!$AV204)/1000),1))</f>
        <v/>
      </c>
      <c r="AM204" s="564" t="str">
        <f>IF(ABS(入力用!$AV204)&lt;100,"",RIGHTB(INT(ABS(入力用!$AV204)/100),1))</f>
        <v/>
      </c>
      <c r="AN204" s="565" t="str">
        <f>IF(ABS(入力用!$AV204)&lt;10,"",RIGHTB(INT(ABS(入力用!$AV204)/10),1))</f>
        <v/>
      </c>
      <c r="AO204" s="542" t="str">
        <f>IF(ABS(入力用!$AV204)&lt;1,"",RIGHTB(入力用!$AV204,1))</f>
        <v/>
      </c>
      <c r="AP204" s="511" t="str">
        <f>IF(入力用!X204="","",IF(入力用!$AM204=3,"",RIGHTB(INT(入力用!$AT204/10),1)))</f>
        <v/>
      </c>
      <c r="AQ204" s="512" t="str">
        <f>IF(入力用!X204="","",RIGHTB(入力用!$AT204,1))</f>
        <v/>
      </c>
      <c r="AR204" s="514" t="s">
        <v>48</v>
      </c>
      <c r="AS204" s="97" t="str">
        <f>IF(入力用!$AV204&lt;0,"▲","")</f>
        <v/>
      </c>
      <c r="AT204" s="98"/>
      <c r="AU204" s="565" t="str">
        <f>IF(ABS(入力用!$BE204)&lt;10000,"",RIGHTB(INT(ABS(入力用!$BE204)/10000),1))</f>
        <v/>
      </c>
      <c r="AV204" s="567" t="str">
        <f>IF(ABS(入力用!$BE204)&lt;1000,"",RIGHTB(INT(ABS(入力用!$BE204)/1000),1))</f>
        <v/>
      </c>
      <c r="AW204" s="564" t="str">
        <f>IF(ABS(入力用!$BE204)&lt;100,"",RIGHTB(INT(ABS(入力用!$BE204)/100),1))</f>
        <v/>
      </c>
      <c r="AX204" s="565" t="str">
        <f>IF(ABS(入力用!$BE204)&lt;10,"",RIGHTB(INT(ABS(入力用!$BE204)/10),1))</f>
        <v/>
      </c>
      <c r="AY204" s="542" t="str">
        <f>IF(ABS(入力用!$BE204)=0,"",RIGHTB(入力用!$BE204,1))</f>
        <v/>
      </c>
      <c r="AZ204" s="410"/>
      <c r="BA204" s="568"/>
      <c r="BB204" s="568"/>
      <c r="BC204" s="569"/>
      <c r="BD204" s="412"/>
      <c r="BE204" s="413"/>
      <c r="BF204" s="413"/>
      <c r="BG204" s="413"/>
      <c r="BH204" s="413"/>
      <c r="BI204" s="414"/>
      <c r="BJ204" s="415"/>
      <c r="BK204" s="416"/>
      <c r="BL204" s="417"/>
      <c r="BM204" s="418"/>
      <c r="BN204" s="493"/>
      <c r="BO204" s="417"/>
      <c r="BP204" s="418"/>
      <c r="BQ204" s="493"/>
      <c r="BR204" s="563"/>
      <c r="BS204" s="566"/>
      <c r="BT204" s="475"/>
      <c r="BU204" s="418"/>
      <c r="BV204" s="493"/>
      <c r="BW204" s="417"/>
      <c r="BX204" s="418"/>
      <c r="BY204" s="493"/>
      <c r="BZ204" s="563"/>
      <c r="CA204" s="474"/>
    </row>
    <row r="205" spans="1:79" ht="13.5" customHeight="1" x14ac:dyDescent="0.15">
      <c r="A205" s="435"/>
      <c r="B205" s="430"/>
      <c r="C205" s="431"/>
      <c r="D205" s="431"/>
      <c r="E205" s="431"/>
      <c r="F205" s="431"/>
      <c r="G205" s="431"/>
      <c r="H205" s="431"/>
      <c r="I205" s="432"/>
      <c r="J205" s="547" t="str">
        <f>IF(入力用!F205="","",入力用!F205)</f>
        <v/>
      </c>
      <c r="K205" s="548"/>
      <c r="L205" s="548"/>
      <c r="M205" s="548"/>
      <c r="N205" s="548"/>
      <c r="O205" s="549"/>
      <c r="P205" s="430"/>
      <c r="Q205" s="431"/>
      <c r="R205" s="431"/>
      <c r="S205" s="431"/>
      <c r="T205" s="431"/>
      <c r="U205" s="431"/>
      <c r="V205" s="431"/>
      <c r="W205" s="431"/>
      <c r="X205" s="431"/>
      <c r="Y205" s="431"/>
      <c r="Z205" s="431"/>
      <c r="AA205" s="432"/>
      <c r="AB205" s="430"/>
      <c r="AC205" s="432"/>
      <c r="AD205" s="554"/>
      <c r="AE205" s="558"/>
      <c r="AF205" s="559"/>
      <c r="AG205" s="560"/>
      <c r="AH205" s="100" t="str">
        <f>IF(ABS(入力用!$AV204)&lt;10000000,"",RIGHTB(INT(ABS(入力用!$AV204)/10000000),1))</f>
        <v/>
      </c>
      <c r="AI205" s="101" t="str">
        <f>IF(ABS(入力用!$AV204)&lt;1000000,"",RIGHTB(INT(ABS(入力用!$AV204)/1000000),1))</f>
        <v/>
      </c>
      <c r="AJ205" s="564"/>
      <c r="AK205" s="565"/>
      <c r="AL205" s="567"/>
      <c r="AM205" s="564"/>
      <c r="AN205" s="565"/>
      <c r="AO205" s="542"/>
      <c r="AP205" s="511"/>
      <c r="AQ205" s="513"/>
      <c r="AR205" s="514"/>
      <c r="AS205" s="91" t="str">
        <f>IF(ABS(入力用!$BE204)&lt;1000000,"",RIGHTB(INT(ABS(入力用!$BE204)/1000000),1))</f>
        <v/>
      </c>
      <c r="AT205" s="93" t="str">
        <f>IF(ABS(入力用!$BE204)&lt;100000,"",RIGHTB(INT(ABS(入力用!$BE204)/100000),1))</f>
        <v/>
      </c>
      <c r="AU205" s="565"/>
      <c r="AV205" s="567"/>
      <c r="AW205" s="564"/>
      <c r="AX205" s="565"/>
      <c r="AY205" s="542"/>
      <c r="AZ205" s="411"/>
      <c r="BA205" s="388"/>
      <c r="BB205" s="388"/>
      <c r="BC205" s="390"/>
      <c r="BD205" s="378"/>
      <c r="BE205" s="379"/>
      <c r="BF205" s="379"/>
      <c r="BG205" s="379"/>
      <c r="BH205" s="379"/>
      <c r="BI205" s="380"/>
      <c r="BJ205" s="395"/>
      <c r="BK205" s="397"/>
      <c r="BL205" s="399"/>
      <c r="BM205" s="401"/>
      <c r="BN205" s="403"/>
      <c r="BO205" s="399"/>
      <c r="BP205" s="401"/>
      <c r="BQ205" s="403"/>
      <c r="BR205" s="405"/>
      <c r="BS205" s="566"/>
      <c r="BT205" s="409"/>
      <c r="BU205" s="401"/>
      <c r="BV205" s="403"/>
      <c r="BW205" s="399"/>
      <c r="BX205" s="401"/>
      <c r="BY205" s="403"/>
      <c r="BZ205" s="405"/>
      <c r="CA205" s="409"/>
    </row>
    <row r="206" spans="1:79" ht="13.5" customHeight="1" x14ac:dyDescent="0.15">
      <c r="A206" s="434" t="str">
        <f>IF(入力用!A206="","",入力用!A206)</f>
        <v/>
      </c>
      <c r="B206" s="427" t="str">
        <f>IF(入力用!B206="","",入力用!B206)</f>
        <v/>
      </c>
      <c r="C206" s="428"/>
      <c r="D206" s="428"/>
      <c r="E206" s="428"/>
      <c r="F206" s="428"/>
      <c r="G206" s="428"/>
      <c r="H206" s="428"/>
      <c r="I206" s="429"/>
      <c r="J206" s="570" t="str">
        <f>IF(入力用!F206="","",入力用!F206)</f>
        <v/>
      </c>
      <c r="K206" s="571"/>
      <c r="L206" s="571"/>
      <c r="M206" s="571"/>
      <c r="N206" s="571"/>
      <c r="O206" s="572"/>
      <c r="P206" s="427" t="str">
        <f>IF(入力用!G206="","",入力用!G206)</f>
        <v/>
      </c>
      <c r="Q206" s="428"/>
      <c r="R206" s="428"/>
      <c r="S206" s="428"/>
      <c r="T206" s="428"/>
      <c r="U206" s="428"/>
      <c r="V206" s="428"/>
      <c r="W206" s="428"/>
      <c r="X206" s="428"/>
      <c r="Y206" s="428"/>
      <c r="Z206" s="428"/>
      <c r="AA206" s="429"/>
      <c r="AB206" s="427" t="str">
        <f>IF(入力用!R206="","",入力用!R206)</f>
        <v/>
      </c>
      <c r="AC206" s="429"/>
      <c r="AD206" s="553" t="str">
        <f>IF(入力用!T206="","",入力用!T206)</f>
        <v/>
      </c>
      <c r="AE206" s="555" t="str">
        <f>IF(入力用!U206="","",入力用!U206)</f>
        <v/>
      </c>
      <c r="AF206" s="556"/>
      <c r="AG206" s="557"/>
      <c r="AH206" s="97" t="str">
        <f>IF(入力用!$AV206&lt;0,"▲","")</f>
        <v/>
      </c>
      <c r="AI206" s="99"/>
      <c r="AJ206" s="564" t="str">
        <f>IF(ABS(入力用!$AV206)&lt;100000,"",RIGHTB(INT(ABS(入力用!$AV206)/100000),1))</f>
        <v/>
      </c>
      <c r="AK206" s="565" t="str">
        <f>IF(ABS(入力用!$AV206)&lt;10000,"",RIGHTB(INT(ABS(入力用!$AV206)/10000),1))</f>
        <v/>
      </c>
      <c r="AL206" s="567" t="str">
        <f>IF(ABS(入力用!$AV206)&lt;1000,"",RIGHTB(INT(ABS(入力用!$AV206)/1000),1))</f>
        <v/>
      </c>
      <c r="AM206" s="564" t="str">
        <f>IF(ABS(入力用!$AV206)&lt;100,"",RIGHTB(INT(ABS(入力用!$AV206)/100),1))</f>
        <v/>
      </c>
      <c r="AN206" s="565" t="str">
        <f>IF(ABS(入力用!$AV206)&lt;10,"",RIGHTB(INT(ABS(入力用!$AV206)/10),1))</f>
        <v/>
      </c>
      <c r="AO206" s="542" t="str">
        <f>IF(ABS(入力用!$AV206)&lt;1,"",RIGHTB(入力用!$AV206,1))</f>
        <v/>
      </c>
      <c r="AP206" s="511" t="str">
        <f>IF(入力用!X206="","",IF(入力用!$AM206=3,"",RIGHTB(INT(入力用!$AT206/10),1)))</f>
        <v/>
      </c>
      <c r="AQ206" s="512" t="str">
        <f>IF(入力用!X206="","",RIGHTB(入力用!$AT206,1))</f>
        <v/>
      </c>
      <c r="AR206" s="514" t="s">
        <v>48</v>
      </c>
      <c r="AS206" s="97" t="str">
        <f>IF(入力用!$AV206&lt;0,"▲","")</f>
        <v/>
      </c>
      <c r="AT206" s="67"/>
      <c r="AU206" s="565" t="str">
        <f>IF(ABS(入力用!$BE206)&lt;10000,"",RIGHTB(INT(ABS(入力用!$BE206)/10000),1))</f>
        <v/>
      </c>
      <c r="AV206" s="567" t="str">
        <f>IF(ABS(入力用!$BE206)&lt;1000,"",RIGHTB(INT(ABS(入力用!$BE206)/1000),1))</f>
        <v/>
      </c>
      <c r="AW206" s="564" t="str">
        <f>IF(ABS(入力用!$BE206)&lt;100,"",RIGHTB(INT(ABS(入力用!$BE206)/100),1))</f>
        <v/>
      </c>
      <c r="AX206" s="565" t="str">
        <f>IF(ABS(入力用!$BE206)&lt;10,"",RIGHTB(INT(ABS(入力用!$BE206)/10),1))</f>
        <v/>
      </c>
      <c r="AY206" s="542" t="str">
        <f>IF(ABS(入力用!$BE206)=0,"",RIGHTB(入力用!$BE206,1))</f>
        <v/>
      </c>
      <c r="AZ206" s="410"/>
      <c r="BA206" s="568"/>
      <c r="BB206" s="568"/>
      <c r="BC206" s="569"/>
      <c r="BD206" s="412"/>
      <c r="BE206" s="413"/>
      <c r="BF206" s="413"/>
      <c r="BG206" s="413"/>
      <c r="BH206" s="413"/>
      <c r="BI206" s="414"/>
      <c r="BJ206" s="415"/>
      <c r="BK206" s="416"/>
      <c r="BL206" s="417"/>
      <c r="BM206" s="418"/>
      <c r="BN206" s="493"/>
      <c r="BO206" s="417"/>
      <c r="BP206" s="418"/>
      <c r="BQ206" s="493"/>
      <c r="BR206" s="563"/>
      <c r="BS206" s="566"/>
      <c r="BT206" s="475"/>
      <c r="BU206" s="418"/>
      <c r="BV206" s="493"/>
      <c r="BW206" s="417"/>
      <c r="BX206" s="418"/>
      <c r="BY206" s="493"/>
      <c r="BZ206" s="563"/>
      <c r="CA206" s="474"/>
    </row>
    <row r="207" spans="1:79" ht="13.5" customHeight="1" x14ac:dyDescent="0.15">
      <c r="A207" s="435"/>
      <c r="B207" s="430"/>
      <c r="C207" s="431"/>
      <c r="D207" s="431"/>
      <c r="E207" s="431"/>
      <c r="F207" s="431"/>
      <c r="G207" s="431"/>
      <c r="H207" s="431"/>
      <c r="I207" s="432"/>
      <c r="J207" s="547" t="str">
        <f>IF(入力用!F207="","",入力用!F207)</f>
        <v/>
      </c>
      <c r="K207" s="548"/>
      <c r="L207" s="548"/>
      <c r="M207" s="548"/>
      <c r="N207" s="548"/>
      <c r="O207" s="549"/>
      <c r="P207" s="430"/>
      <c r="Q207" s="431"/>
      <c r="R207" s="431"/>
      <c r="S207" s="431"/>
      <c r="T207" s="431"/>
      <c r="U207" s="431"/>
      <c r="V207" s="431"/>
      <c r="W207" s="431"/>
      <c r="X207" s="431"/>
      <c r="Y207" s="431"/>
      <c r="Z207" s="431"/>
      <c r="AA207" s="432"/>
      <c r="AB207" s="430"/>
      <c r="AC207" s="432"/>
      <c r="AD207" s="554"/>
      <c r="AE207" s="558"/>
      <c r="AF207" s="559"/>
      <c r="AG207" s="560"/>
      <c r="AH207" s="100" t="str">
        <f>IF(ABS(入力用!$AV206)&lt;10000000,"",RIGHTB(INT(ABS(入力用!$AV206)/10000000),1))</f>
        <v/>
      </c>
      <c r="AI207" s="101" t="str">
        <f>IF(ABS(入力用!$AV206)&lt;1000000,"",RIGHTB(INT(ABS(入力用!$AV206)/1000000),1))</f>
        <v/>
      </c>
      <c r="AJ207" s="564"/>
      <c r="AK207" s="565"/>
      <c r="AL207" s="567"/>
      <c r="AM207" s="564"/>
      <c r="AN207" s="565"/>
      <c r="AO207" s="542"/>
      <c r="AP207" s="511"/>
      <c r="AQ207" s="513"/>
      <c r="AR207" s="514"/>
      <c r="AS207" s="91" t="str">
        <f>IF(ABS(入力用!$BE206)&lt;1000000,"",RIGHTB(INT(ABS(入力用!$BE206)/1000000),1))</f>
        <v/>
      </c>
      <c r="AT207" s="68" t="str">
        <f>IF(ABS(入力用!$BE206)&lt;100000,"",RIGHTB(INT(ABS(入力用!$BE206)/100000),1))</f>
        <v/>
      </c>
      <c r="AU207" s="565"/>
      <c r="AV207" s="567"/>
      <c r="AW207" s="564"/>
      <c r="AX207" s="565"/>
      <c r="AY207" s="542"/>
      <c r="AZ207" s="411"/>
      <c r="BA207" s="388"/>
      <c r="BB207" s="388"/>
      <c r="BC207" s="390"/>
      <c r="BD207" s="378"/>
      <c r="BE207" s="379"/>
      <c r="BF207" s="379"/>
      <c r="BG207" s="379"/>
      <c r="BH207" s="379"/>
      <c r="BI207" s="380"/>
      <c r="BJ207" s="395"/>
      <c r="BK207" s="397"/>
      <c r="BL207" s="399"/>
      <c r="BM207" s="401"/>
      <c r="BN207" s="403"/>
      <c r="BO207" s="399"/>
      <c r="BP207" s="401"/>
      <c r="BQ207" s="403"/>
      <c r="BR207" s="405"/>
      <c r="BS207" s="566"/>
      <c r="BT207" s="409"/>
      <c r="BU207" s="401"/>
      <c r="BV207" s="403"/>
      <c r="BW207" s="399"/>
      <c r="BX207" s="401"/>
      <c r="BY207" s="403"/>
      <c r="BZ207" s="405"/>
      <c r="CA207" s="409"/>
    </row>
    <row r="208" spans="1:79" ht="13.5" customHeight="1" x14ac:dyDescent="0.15">
      <c r="A208" s="434" t="str">
        <f>IF(入力用!A208="","",入力用!A208)</f>
        <v/>
      </c>
      <c r="B208" s="427" t="str">
        <f>IF(入力用!B208="","",入力用!B208)</f>
        <v/>
      </c>
      <c r="C208" s="428"/>
      <c r="D208" s="428"/>
      <c r="E208" s="428"/>
      <c r="F208" s="428"/>
      <c r="G208" s="428"/>
      <c r="H208" s="428"/>
      <c r="I208" s="429"/>
      <c r="J208" s="570" t="str">
        <f>IF(入力用!F208="","",入力用!F208)</f>
        <v/>
      </c>
      <c r="K208" s="571"/>
      <c r="L208" s="571"/>
      <c r="M208" s="571"/>
      <c r="N208" s="571"/>
      <c r="O208" s="572"/>
      <c r="P208" s="427" t="str">
        <f>IF(入力用!G208="","",入力用!G208)</f>
        <v/>
      </c>
      <c r="Q208" s="428"/>
      <c r="R208" s="428"/>
      <c r="S208" s="428"/>
      <c r="T208" s="428"/>
      <c r="U208" s="428"/>
      <c r="V208" s="428"/>
      <c r="W208" s="428"/>
      <c r="X208" s="428"/>
      <c r="Y208" s="428"/>
      <c r="Z208" s="428"/>
      <c r="AA208" s="429"/>
      <c r="AB208" s="427" t="str">
        <f>IF(入力用!R208="","",入力用!R208)</f>
        <v/>
      </c>
      <c r="AC208" s="429"/>
      <c r="AD208" s="553" t="str">
        <f>IF(入力用!T208="","",入力用!T208)</f>
        <v/>
      </c>
      <c r="AE208" s="555" t="str">
        <f>IF(入力用!U208="","",入力用!U208)</f>
        <v/>
      </c>
      <c r="AF208" s="556"/>
      <c r="AG208" s="557"/>
      <c r="AH208" s="97" t="str">
        <f>IF(入力用!$AV208&lt;0,"▲","")</f>
        <v/>
      </c>
      <c r="AI208" s="99"/>
      <c r="AJ208" s="580" t="str">
        <f>IF(ABS(入力用!$AV208)&lt;100000,"",RIGHTB(INT(ABS(入力用!$AV208)/100000),1))</f>
        <v/>
      </c>
      <c r="AK208" s="582" t="str">
        <f>IF(ABS(入力用!$AV208)&lt;10000,"",RIGHTB(INT(ABS(入力用!$AV208)/10000),1))</f>
        <v/>
      </c>
      <c r="AL208" s="512" t="str">
        <f>IF(ABS(入力用!$AV208)&lt;1000,"",RIGHTB(INT(ABS(入力用!$AV208)/1000),1))</f>
        <v/>
      </c>
      <c r="AM208" s="580" t="str">
        <f>IF(ABS(入力用!$AV208)&lt;100,"",RIGHTB(INT(ABS(入力用!$AV208)/100),1))</f>
        <v/>
      </c>
      <c r="AN208" s="582" t="str">
        <f>IF(ABS(入力用!$AV208)&lt;10,"",RIGHTB(INT(ABS(入力用!$AV208)/10),1))</f>
        <v/>
      </c>
      <c r="AO208" s="585" t="str">
        <f>IF(ABS(入力用!$AV208)&lt;1,"",RIGHTB(入力用!$AV208,1))</f>
        <v/>
      </c>
      <c r="AP208" s="511" t="str">
        <f>IF(入力用!X208="","",IF(入力用!$AM208=3,"",RIGHTB(INT(入力用!$AT208/10),1)))</f>
        <v/>
      </c>
      <c r="AQ208" s="512" t="str">
        <f>IF(入力用!X208="","",RIGHTB(入力用!$AT208,1))</f>
        <v/>
      </c>
      <c r="AR208" s="588" t="s">
        <v>48</v>
      </c>
      <c r="AS208" s="97" t="str">
        <f>IF(入力用!$AV208&lt;0,"▲","")</f>
        <v/>
      </c>
      <c r="AT208" s="98"/>
      <c r="AU208" s="582" t="str">
        <f>IF(ABS(入力用!$BE208)&lt;10000,"",RIGHTB(INT(ABS(入力用!$BE208)/10000),1))</f>
        <v/>
      </c>
      <c r="AV208" s="512" t="str">
        <f>IF(ABS(入力用!$BE208)&lt;1000,"",RIGHTB(INT(ABS(入力用!$BE208)/1000),1))</f>
        <v/>
      </c>
      <c r="AW208" s="580" t="str">
        <f>IF(ABS(入力用!$BE208)&lt;100,"",RIGHTB(INT(ABS(入力用!$BE208)/100),1))</f>
        <v/>
      </c>
      <c r="AX208" s="582" t="str">
        <f>IF(ABS(入力用!$BE208)&lt;10,"",RIGHTB(INT(ABS(入力用!$BE208)/10),1))</f>
        <v/>
      </c>
      <c r="AY208" s="542" t="str">
        <f>IF(ABS(入力用!$BE208)=0,"",RIGHTB(入力用!$BE208,1))</f>
        <v/>
      </c>
      <c r="AZ208" s="410"/>
      <c r="BA208" s="568"/>
      <c r="BB208" s="568"/>
      <c r="BC208" s="569"/>
      <c r="BD208" s="412"/>
      <c r="BE208" s="413"/>
      <c r="BF208" s="413"/>
      <c r="BG208" s="413"/>
      <c r="BH208" s="413"/>
      <c r="BI208" s="414"/>
      <c r="BJ208" s="415"/>
      <c r="BK208" s="416"/>
      <c r="BL208" s="417"/>
      <c r="BM208" s="418"/>
      <c r="BN208" s="493"/>
      <c r="BO208" s="417"/>
      <c r="BP208" s="418"/>
      <c r="BQ208" s="493"/>
      <c r="BR208" s="563"/>
      <c r="BS208" s="566"/>
      <c r="BT208" s="475"/>
      <c r="BU208" s="418"/>
      <c r="BV208" s="493"/>
      <c r="BW208" s="417"/>
      <c r="BX208" s="418"/>
      <c r="BY208" s="493"/>
      <c r="BZ208" s="563"/>
      <c r="CA208" s="474"/>
    </row>
    <row r="209" spans="1:79" ht="13.5" customHeight="1" thickBot="1" x14ac:dyDescent="0.2">
      <c r="A209" s="573"/>
      <c r="B209" s="574"/>
      <c r="C209" s="590"/>
      <c r="D209" s="590"/>
      <c r="E209" s="590"/>
      <c r="F209" s="590"/>
      <c r="G209" s="590"/>
      <c r="H209" s="590"/>
      <c r="I209" s="575"/>
      <c r="J209" s="602" t="str">
        <f>IF(入力用!F209="","",入力用!F209)</f>
        <v/>
      </c>
      <c r="K209" s="603"/>
      <c r="L209" s="603"/>
      <c r="M209" s="603"/>
      <c r="N209" s="603"/>
      <c r="O209" s="604"/>
      <c r="P209" s="574"/>
      <c r="Q209" s="590"/>
      <c r="R209" s="590"/>
      <c r="S209" s="590"/>
      <c r="T209" s="590"/>
      <c r="U209" s="590"/>
      <c r="V209" s="590"/>
      <c r="W209" s="590"/>
      <c r="X209" s="590"/>
      <c r="Y209" s="590"/>
      <c r="Z209" s="590"/>
      <c r="AA209" s="575"/>
      <c r="AB209" s="574"/>
      <c r="AC209" s="575"/>
      <c r="AD209" s="576"/>
      <c r="AE209" s="577"/>
      <c r="AF209" s="578"/>
      <c r="AG209" s="579"/>
      <c r="AH209" s="43" t="str">
        <f>IF(ABS(入力用!$AV208)&lt;10000000,"",RIGHTB(INT(ABS(入力用!$AV208)/10000000),1))</f>
        <v/>
      </c>
      <c r="AI209" s="40" t="str">
        <f>IF(ABS(入力用!$AV208)&lt;1000000,"",RIGHTB(INT(ABS(入力用!$AV208)/1000000),1))</f>
        <v/>
      </c>
      <c r="AJ209" s="581"/>
      <c r="AK209" s="583"/>
      <c r="AL209" s="584"/>
      <c r="AM209" s="581"/>
      <c r="AN209" s="583"/>
      <c r="AO209" s="586"/>
      <c r="AP209" s="587"/>
      <c r="AQ209" s="584"/>
      <c r="AR209" s="589"/>
      <c r="AS209" s="87" t="str">
        <f>IF(ABS(入力用!$BE208)&lt;1000000,"",RIGHTB(INT(ABS(入力用!$BE208)/1000000),1))</f>
        <v/>
      </c>
      <c r="AT209" s="39" t="str">
        <f>IF(ABS(入力用!$BE208)&lt;100000,"",RIGHTB(INT(ABS(入力用!$BE208)/100000),1))</f>
        <v/>
      </c>
      <c r="AU209" s="583"/>
      <c r="AV209" s="584"/>
      <c r="AW209" s="581"/>
      <c r="AX209" s="583"/>
      <c r="AY209" s="591"/>
      <c r="AZ209" s="411"/>
      <c r="BA209" s="388"/>
      <c r="BB209" s="388"/>
      <c r="BC209" s="390"/>
      <c r="BD209" s="378"/>
      <c r="BE209" s="379"/>
      <c r="BF209" s="379"/>
      <c r="BG209" s="379"/>
      <c r="BH209" s="379"/>
      <c r="BI209" s="380"/>
      <c r="BJ209" s="395"/>
      <c r="BK209" s="397"/>
      <c r="BL209" s="399"/>
      <c r="BM209" s="401"/>
      <c r="BN209" s="403"/>
      <c r="BO209" s="399"/>
      <c r="BP209" s="401"/>
      <c r="BQ209" s="403"/>
      <c r="BR209" s="405"/>
      <c r="BS209" s="566"/>
      <c r="BT209" s="409"/>
      <c r="BU209" s="401"/>
      <c r="BV209" s="403"/>
      <c r="BW209" s="399"/>
      <c r="BX209" s="401"/>
      <c r="BY209" s="403"/>
      <c r="BZ209" s="405"/>
      <c r="CA209" s="409"/>
    </row>
    <row r="210" spans="1:79" ht="27" customHeight="1" thickBot="1" x14ac:dyDescent="0.2">
      <c r="A210" s="419" t="s">
        <v>28</v>
      </c>
      <c r="B210" s="419"/>
      <c r="C210" s="419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  <c r="N210" s="419"/>
      <c r="O210" s="419"/>
      <c r="P210" s="419"/>
      <c r="Q210" s="419"/>
      <c r="R210" s="419"/>
      <c r="S210" s="419"/>
      <c r="T210" s="419"/>
      <c r="U210" s="419"/>
      <c r="V210" s="419"/>
      <c r="W210" s="419"/>
      <c r="X210" s="419"/>
      <c r="Y210" s="419"/>
      <c r="Z210" s="419"/>
      <c r="AA210" s="419"/>
      <c r="AB210" s="419"/>
      <c r="AC210" s="419"/>
      <c r="AD210" s="419"/>
      <c r="AE210" s="419"/>
      <c r="AF210" s="419"/>
      <c r="AG210" s="420"/>
      <c r="AH210" s="43" t="str">
        <f>IF(入力用!$AV210&lt;10000000,"",RIGHTB(INT(入力用!$AV210/10000000),1))</f>
        <v/>
      </c>
      <c r="AI210" s="40" t="str">
        <f>IF(入力用!$AV210&lt;1000000,"",RIGHTB(INT(入力用!$AV210/1000000),1))</f>
        <v/>
      </c>
      <c r="AJ210" s="39" t="str">
        <f>IF(入力用!$AV210&lt;100000,"",RIGHTB(INT(入力用!$AV210/100000),1))</f>
        <v/>
      </c>
      <c r="AK210" s="41" t="str">
        <f>IF(入力用!$AV210&lt;10000,"",RIGHTB(INT(入力用!$AV210/10000),1))</f>
        <v/>
      </c>
      <c r="AL210" s="40" t="str">
        <f>IF(入力用!$AV210&lt;1000,"",RIGHTB(INT(入力用!$AV210/1000),1))</f>
        <v/>
      </c>
      <c r="AM210" s="39" t="str">
        <f>IF(入力用!$AV210&lt;100,"",RIGHTB(INT(入力用!$AV210/100),1))</f>
        <v/>
      </c>
      <c r="AN210" s="41" t="str">
        <f>IF(入力用!$AV210&lt;10,"",RIGHTB(INT(入力用!$AV210/10),1))</f>
        <v/>
      </c>
      <c r="AO210" s="42" t="str">
        <f>IF(入力用!$AV210&lt;1,"",RIGHTB(入力用!$AV210,1))</f>
        <v/>
      </c>
      <c r="AP210" s="486"/>
      <c r="AQ210" s="487"/>
      <c r="AR210" s="488"/>
      <c r="AS210" s="87" t="str">
        <f>IF(入力用!$BE210&lt;1000000,"",RIGHTB(INT(入力用!$BE210/1000000),1))</f>
        <v/>
      </c>
      <c r="AT210" s="39" t="str">
        <f>IF(入力用!$BE210&lt;100000,"",RIGHTB(INT(入力用!$BE210/100000),1))</f>
        <v/>
      </c>
      <c r="AU210" s="41" t="str">
        <f>IF(入力用!$BE210&lt;10000,"",RIGHTB(INT(入力用!$BE210/10000),1))</f>
        <v/>
      </c>
      <c r="AV210" s="40" t="str">
        <f>IF(入力用!$BE210&lt;1000,"",RIGHTB(INT(入力用!$BE210/1000),1))</f>
        <v/>
      </c>
      <c r="AW210" s="39" t="str">
        <f>IF(入力用!$BE210&lt;100,"",RIGHTB(INT(入力用!$BE210/100),1))</f>
        <v/>
      </c>
      <c r="AX210" s="41" t="str">
        <f>IF(入力用!$BE210&lt;10,"",RIGHTB(INT(入力用!$BE210/10),1))</f>
        <v/>
      </c>
      <c r="AY210" s="42" t="str">
        <f>IF(入力用!$BE210&lt;1,"",RIGHTB(INT(入力用!$BE210/1),1))</f>
        <v/>
      </c>
      <c r="AZ210" s="69"/>
      <c r="BA210" s="70"/>
      <c r="BB210" s="70"/>
      <c r="BC210" s="71"/>
      <c r="BD210" s="378"/>
      <c r="BE210" s="379"/>
      <c r="BF210" s="379"/>
      <c r="BG210" s="379"/>
      <c r="BH210" s="379"/>
      <c r="BI210" s="380"/>
      <c r="BJ210" s="44"/>
      <c r="BK210" s="32"/>
      <c r="BL210" s="33"/>
      <c r="BM210" s="34"/>
      <c r="BN210" s="35"/>
      <c r="BO210" s="33"/>
      <c r="BP210" s="34"/>
      <c r="BQ210" s="35"/>
      <c r="BR210" s="36"/>
      <c r="BS210" s="38"/>
      <c r="BT210" s="37"/>
      <c r="BU210" s="34"/>
      <c r="BV210" s="35"/>
      <c r="BW210" s="33"/>
      <c r="BX210" s="34"/>
      <c r="BY210" s="35"/>
      <c r="BZ210" s="36"/>
      <c r="CA210" s="45"/>
    </row>
    <row r="211" spans="1:79" ht="27" customHeight="1" thickBot="1" x14ac:dyDescent="0.2">
      <c r="A211" s="76" t="s">
        <v>67</v>
      </c>
      <c r="B211" s="374" t="s">
        <v>69</v>
      </c>
      <c r="C211" s="375"/>
      <c r="D211" s="375"/>
      <c r="E211" s="376"/>
      <c r="F211" s="85" t="str">
        <f>IF(入力用!$P211&lt;10000000,"",RIGHTB(INT(入力用!$P211/10000000),1))</f>
        <v/>
      </c>
      <c r="G211" s="79" t="str">
        <f>IF(入力用!$P211&lt;1000000,"",RIGHTB(INT(入力用!$P211/1000000),1))</f>
        <v/>
      </c>
      <c r="H211" s="77" t="str">
        <f>IF(入力用!$P211&lt;100000,"",RIGHTB(INT(入力用!$P211/100000),1))</f>
        <v/>
      </c>
      <c r="I211" s="78" t="str">
        <f>IF(入力用!$P211&lt;10000,"",RIGHTB(INT(入力用!$P211/10000),1))</f>
        <v/>
      </c>
      <c r="J211" s="79" t="str">
        <f>IF(入力用!$P211&lt;1000,"",RIGHTB(INT(入力用!$P211/1000),1))</f>
        <v/>
      </c>
      <c r="K211" s="77" t="str">
        <f>IF(入力用!$P211&lt;100,"",RIGHTB(INT(入力用!$P211/100),1))</f>
        <v/>
      </c>
      <c r="L211" s="78" t="str">
        <f>IF(入力用!$P211&lt;10,"",RIGHTB(INT(入力用!$P211/10),1))</f>
        <v/>
      </c>
      <c r="M211" s="80" t="str">
        <f>IF(入力用!$P211&lt;1,"",RIGHTB(入力用!$P211,1))</f>
        <v/>
      </c>
      <c r="N211" s="605" t="s">
        <v>70</v>
      </c>
      <c r="O211" s="605"/>
      <c r="P211" s="605"/>
      <c r="Q211" s="605"/>
      <c r="R211" s="595"/>
      <c r="S211" s="86" t="str">
        <f>IF(入力用!$W211&lt;1000000,"",RIGHTB(INT(入力用!$W211/1000000),1))</f>
        <v/>
      </c>
      <c r="T211" s="77" t="str">
        <f>IF(入力用!$W211&lt;100000,"",RIGHTB(INT(入力用!$W211/100000),1))</f>
        <v/>
      </c>
      <c r="U211" s="78" t="str">
        <f>IF(入力用!$W211&lt;10000,"",RIGHTB(INT(入力用!$W211/10000),1))</f>
        <v/>
      </c>
      <c r="V211" s="79" t="str">
        <f>IF(入力用!$W211&lt;1000,"",RIGHTB(INT(入力用!$W211/1000),1))</f>
        <v/>
      </c>
      <c r="W211" s="77" t="str">
        <f>IF(入力用!$W211&lt;100,"",RIGHTB(INT(入力用!$W211/100),1))</f>
        <v/>
      </c>
      <c r="X211" s="78" t="str">
        <f>IF(入力用!$W211&lt;10,"",RIGHTB(INT(入力用!$W211/10),1))</f>
        <v/>
      </c>
      <c r="Y211" s="80" t="str">
        <f>IF(入力用!$W211&lt;1,"",RIGHTB(INT(入力用!$W211/1),1))</f>
        <v/>
      </c>
      <c r="Z211" s="82"/>
      <c r="AA211" s="592" t="s">
        <v>71</v>
      </c>
      <c r="AB211" s="593"/>
      <c r="AC211" s="594"/>
      <c r="AD211" s="595" t="s">
        <v>69</v>
      </c>
      <c r="AE211" s="593"/>
      <c r="AF211" s="594"/>
      <c r="AG211" s="85" t="str">
        <f>IF(入力用!$BA211&lt;10000000,"",RIGHTB(INT(入力用!$BA211/10000000),1))</f>
        <v/>
      </c>
      <c r="AH211" s="79" t="str">
        <f>IF(入力用!$BA211&lt;1000000,"",RIGHTB(INT(入力用!$BA211/1000000),1))</f>
        <v/>
      </c>
      <c r="AI211" s="77" t="str">
        <f>IF(入力用!$BA211&lt;100000,"",RIGHTB(INT(入力用!$BA211/100000),1))</f>
        <v/>
      </c>
      <c r="AJ211" s="78" t="str">
        <f>IF(入力用!$BA211&lt;10000,"",RIGHTB(INT(入力用!$BA211/10000),1))</f>
        <v/>
      </c>
      <c r="AK211" s="79" t="str">
        <f>IF(入力用!$BA211&lt;1000,"",RIGHTB(INT(入力用!$BA211/1000),1))</f>
        <v/>
      </c>
      <c r="AL211" s="77" t="str">
        <f>IF(入力用!$BA211&lt;100,"",RIGHTB(INT(入力用!$BA211/100),1))</f>
        <v/>
      </c>
      <c r="AM211" s="78" t="str">
        <f>IF(入力用!$BA211&lt;10,"",RIGHTB(INT(入力用!$BA211/10),1))</f>
        <v/>
      </c>
      <c r="AN211" s="80" t="str">
        <f>IF(入力用!$BA211=0,"",RIGHTB(INT(入力用!$BA211/1),1))</f>
        <v/>
      </c>
      <c r="AO211" s="596" t="s">
        <v>70</v>
      </c>
      <c r="AP211" s="597"/>
      <c r="AQ211" s="597"/>
      <c r="AR211" s="597"/>
      <c r="AS211" s="597"/>
      <c r="AT211" s="597"/>
      <c r="AU211" s="597"/>
      <c r="AV211" s="598"/>
      <c r="AW211" s="86" t="str">
        <f>IF(入力用!$BI211&lt;1000000,"",RIGHTB(INT(入力用!$BI211/1000000),1))</f>
        <v/>
      </c>
      <c r="AX211" s="77" t="str">
        <f>IF(入力用!$BI211&lt;100000,"",RIGHTB(INT(入力用!$BI211/100000),1))</f>
        <v/>
      </c>
      <c r="AY211" s="78" t="str">
        <f>IF(入力用!$BI211&lt;10000,"",RIGHTB(INT(入力用!$BI211/10000),1))</f>
        <v/>
      </c>
      <c r="AZ211" s="79" t="str">
        <f>IF(入力用!$BI211&lt;1000,"",RIGHTB(INT(入力用!$BI211/1000),1))</f>
        <v/>
      </c>
      <c r="BA211" s="77" t="str">
        <f>IF(入力用!$BI211&lt;100,"",RIGHTB(INT(入力用!$BI211/100),1))</f>
        <v/>
      </c>
      <c r="BB211" s="78" t="str">
        <f>IF(入力用!$BI211&lt;10,"",RIGHTB(INT(入力用!$BI211/10),1))</f>
        <v/>
      </c>
      <c r="BC211" s="80" t="str">
        <f>IF(入力用!$BI211=0,"",RIGHTB(INT(入力用!$BI211/1),1))</f>
        <v/>
      </c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  <c r="BV211" s="83"/>
      <c r="BW211" s="83"/>
      <c r="BX211" s="83"/>
      <c r="BY211" s="83"/>
      <c r="BZ211" s="83"/>
      <c r="CA211" s="84"/>
    </row>
    <row r="212" spans="1:79" ht="9.75" customHeight="1" x14ac:dyDescent="0.15"/>
    <row r="213" spans="1:79" ht="30" customHeight="1" x14ac:dyDescent="0.15">
      <c r="AK213" s="24"/>
      <c r="AL213" s="24"/>
      <c r="AM213" s="24"/>
      <c r="AN213" s="24"/>
      <c r="AO213" s="24"/>
      <c r="AP213" s="24"/>
      <c r="AQ213" s="24"/>
      <c r="AR213" s="24"/>
      <c r="AS213" s="489" t="s">
        <v>53</v>
      </c>
      <c r="AT213" s="490"/>
      <c r="AU213" s="490"/>
      <c r="AV213" s="490"/>
      <c r="AW213" s="490"/>
      <c r="AX213" s="490"/>
      <c r="AY213" s="490"/>
      <c r="AZ213" s="490"/>
      <c r="BA213" s="27"/>
      <c r="BB213" s="28"/>
      <c r="BC213" s="27"/>
      <c r="BD213" s="29"/>
      <c r="BE213" s="28"/>
      <c r="BF213" s="27"/>
      <c r="BG213" s="29"/>
      <c r="BH213" s="30"/>
      <c r="BL213" s="48"/>
      <c r="BM213" s="377" t="s">
        <v>22</v>
      </c>
      <c r="BN213" s="377"/>
      <c r="BO213" s="463"/>
      <c r="BP213" s="463"/>
      <c r="BQ213" s="463"/>
      <c r="BR213" s="463"/>
      <c r="BS213" s="47" t="s">
        <v>23</v>
      </c>
      <c r="BT213" s="463"/>
      <c r="BU213" s="463"/>
      <c r="BV213" s="463"/>
      <c r="BW213" s="463"/>
      <c r="BX213" s="377" t="s">
        <v>27</v>
      </c>
      <c r="BY213" s="377"/>
      <c r="BZ213" s="453"/>
      <c r="CA213" s="453"/>
    </row>
    <row r="216" spans="1:79" ht="13.5" customHeight="1" x14ac:dyDescent="0.15">
      <c r="AA216" s="372" t="s">
        <v>38</v>
      </c>
      <c r="AB216" s="372"/>
      <c r="AC216" s="372"/>
      <c r="AD216" s="372"/>
      <c r="AE216" s="372"/>
      <c r="AF216" s="372"/>
      <c r="AG216" s="372"/>
      <c r="AH216" s="372"/>
      <c r="AI216" s="372"/>
      <c r="AJ216" s="372"/>
      <c r="AK216" s="372"/>
      <c r="AL216" s="372"/>
      <c r="AM216" s="372"/>
      <c r="AN216" s="372"/>
      <c r="AO216" s="372"/>
      <c r="AP216" s="372"/>
      <c r="BK216" s="484" t="s">
        <v>49</v>
      </c>
      <c r="BL216" s="484"/>
      <c r="BM216" s="484"/>
      <c r="BN216" s="484"/>
      <c r="BO216" s="484"/>
      <c r="BP216" s="484"/>
      <c r="BQ216" s="485" t="str">
        <f>IF(登録番号="","",登録番号)</f>
        <v/>
      </c>
      <c r="BR216" s="485"/>
      <c r="BS216" s="485"/>
      <c r="BT216" s="485"/>
      <c r="BU216" s="485"/>
      <c r="BV216" s="485"/>
      <c r="BW216" s="485"/>
      <c r="BX216" s="485"/>
      <c r="BY216" s="485"/>
      <c r="BZ216" s="485"/>
      <c r="CA216" s="23"/>
    </row>
    <row r="217" spans="1:79" ht="14.25" customHeight="1" thickBot="1" x14ac:dyDescent="0.2">
      <c r="A217" s="449" t="s">
        <v>0</v>
      </c>
      <c r="B217" s="449"/>
      <c r="C217" s="7"/>
      <c r="D217" s="599" t="s">
        <v>30</v>
      </c>
      <c r="E217" s="599"/>
      <c r="F217" s="599"/>
      <c r="G217" s="599"/>
      <c r="H217" s="599"/>
      <c r="I217" s="599"/>
      <c r="J217" s="599"/>
      <c r="K217" s="599"/>
      <c r="L217" s="599"/>
      <c r="M217" s="599"/>
      <c r="N217" s="55"/>
      <c r="O217" s="55"/>
      <c r="P217" s="447" t="s">
        <v>1</v>
      </c>
      <c r="AA217" s="373"/>
      <c r="AB217" s="373"/>
      <c r="AC217" s="373"/>
      <c r="AD217" s="373"/>
      <c r="AE217" s="373"/>
      <c r="AF217" s="373"/>
      <c r="AG217" s="373"/>
      <c r="AH217" s="373"/>
      <c r="AI217" s="373"/>
      <c r="AJ217" s="373"/>
      <c r="AK217" s="373"/>
      <c r="AL217" s="373"/>
      <c r="AM217" s="373"/>
      <c r="AN217" s="373"/>
      <c r="AO217" s="373"/>
      <c r="AP217" s="373"/>
      <c r="BC217" s="491" t="str">
        <f>IF(郵便番号="","",郵便番号)</f>
        <v/>
      </c>
      <c r="BD217" s="491"/>
      <c r="BE217" s="491"/>
      <c r="BF217" s="491"/>
      <c r="BG217" s="491"/>
      <c r="BH217" s="491"/>
      <c r="BI217" s="491"/>
      <c r="BJ217" s="491"/>
    </row>
    <row r="218" spans="1:79" ht="14.25" customHeight="1" thickTop="1" x14ac:dyDescent="0.15">
      <c r="A218" s="450"/>
      <c r="B218" s="450"/>
      <c r="C218" s="8"/>
      <c r="D218" s="600"/>
      <c r="E218" s="600"/>
      <c r="F218" s="600"/>
      <c r="G218" s="600"/>
      <c r="H218" s="600"/>
      <c r="I218" s="600"/>
      <c r="J218" s="600"/>
      <c r="K218" s="600"/>
      <c r="L218" s="600"/>
      <c r="M218" s="600"/>
      <c r="N218" s="56"/>
      <c r="O218" s="56"/>
      <c r="P218" s="448"/>
      <c r="AX218" s="445" t="s">
        <v>31</v>
      </c>
      <c r="AY218" s="445"/>
      <c r="AZ218" s="445"/>
      <c r="BA218" s="445"/>
      <c r="BB218" s="445"/>
      <c r="BC218" s="502" t="str">
        <f>IF(住所="","",住所)</f>
        <v/>
      </c>
      <c r="BD218" s="502"/>
      <c r="BE218" s="502"/>
      <c r="BF218" s="502"/>
      <c r="BG218" s="502"/>
      <c r="BH218" s="502"/>
      <c r="BI218" s="502"/>
      <c r="BJ218" s="502"/>
      <c r="BK218" s="502"/>
      <c r="BL218" s="502"/>
      <c r="BM218" s="502"/>
      <c r="BN218" s="502"/>
      <c r="BO218" s="502"/>
      <c r="BP218" s="502"/>
      <c r="BQ218" s="502"/>
      <c r="BR218" s="502"/>
      <c r="BS218" s="502"/>
      <c r="BT218" s="502"/>
      <c r="BU218" s="502"/>
      <c r="BV218" s="502"/>
      <c r="BW218" s="502"/>
      <c r="BX218" s="502"/>
      <c r="BY218" s="502"/>
      <c r="BZ218" s="502"/>
    </row>
    <row r="219" spans="1:79" ht="12.75" customHeight="1" x14ac:dyDescent="0.15">
      <c r="AE219" s="444" t="str">
        <f>IF(請求月度="","",請求月度)</f>
        <v/>
      </c>
      <c r="AF219" s="444"/>
      <c r="AG219" s="444"/>
      <c r="AH219" s="421" t="s">
        <v>16</v>
      </c>
      <c r="AI219" s="421"/>
      <c r="AJ219" s="421"/>
      <c r="AK219" s="421"/>
      <c r="AL219" s="421"/>
      <c r="AM219" s="421"/>
      <c r="AX219" s="445" t="s">
        <v>32</v>
      </c>
      <c r="AY219" s="445"/>
      <c r="AZ219" s="445"/>
      <c r="BA219" s="445"/>
      <c r="BB219" s="445"/>
      <c r="BC219" s="492" t="str">
        <f>IF(氏名="","",氏名)</f>
        <v/>
      </c>
      <c r="BD219" s="492"/>
      <c r="BE219" s="492"/>
      <c r="BF219" s="492"/>
      <c r="BG219" s="492"/>
      <c r="BH219" s="492"/>
      <c r="BI219" s="492"/>
      <c r="BJ219" s="492"/>
      <c r="BK219" s="492"/>
      <c r="BL219" s="492"/>
      <c r="BM219" s="492"/>
      <c r="BN219" s="492"/>
      <c r="BO219" s="492"/>
      <c r="BP219" s="492"/>
      <c r="BQ219" s="492"/>
      <c r="BR219" s="492"/>
      <c r="BS219" s="492"/>
      <c r="BT219" s="492"/>
      <c r="BU219" s="492"/>
      <c r="BV219" s="492"/>
      <c r="BW219" s="492"/>
      <c r="BX219" s="492"/>
      <c r="BY219" s="492"/>
      <c r="BZ219" s="492"/>
      <c r="CA219" s="24" t="s">
        <v>26</v>
      </c>
    </row>
    <row r="220" spans="1:79" ht="9.75" customHeight="1" thickBot="1" x14ac:dyDescent="0.2">
      <c r="AA220" s="4"/>
      <c r="AB220" s="4"/>
      <c r="AC220" s="4"/>
      <c r="AD220" s="4"/>
      <c r="AE220" s="300"/>
      <c r="AF220" s="300"/>
      <c r="AG220" s="300"/>
      <c r="AH220" s="451"/>
      <c r="AI220" s="451"/>
      <c r="AJ220" s="451"/>
      <c r="AK220" s="451"/>
      <c r="AL220" s="451"/>
      <c r="AM220" s="451"/>
      <c r="AN220" s="4"/>
      <c r="AX220" s="445" t="s">
        <v>33</v>
      </c>
      <c r="AY220" s="445"/>
      <c r="AZ220" s="445"/>
      <c r="BA220" s="445"/>
      <c r="BB220" s="445"/>
      <c r="BC220" s="446" t="str">
        <f>IF(電話番号="","",電話番号)</f>
        <v/>
      </c>
      <c r="BD220" s="446"/>
      <c r="BE220" s="446"/>
      <c r="BF220" s="446"/>
      <c r="BG220" s="446"/>
      <c r="BH220" s="446"/>
      <c r="BI220" s="446"/>
      <c r="BJ220" s="446"/>
      <c r="BK220" s="446"/>
      <c r="BL220" s="446"/>
      <c r="BM220" s="446"/>
      <c r="BN220" s="446"/>
      <c r="BO220" s="446"/>
      <c r="BP220" s="446"/>
      <c r="BQ220" s="446"/>
      <c r="BR220" s="446"/>
      <c r="BS220" s="446"/>
      <c r="BT220" s="446"/>
      <c r="BU220" s="446"/>
      <c r="BV220" s="446"/>
      <c r="BW220" s="446"/>
      <c r="BX220" s="446"/>
      <c r="BY220" s="446"/>
      <c r="BZ220" s="446"/>
      <c r="CA220" s="24"/>
    </row>
    <row r="221" spans="1:79" ht="9.75" customHeight="1" x14ac:dyDescent="0.15">
      <c r="A221" s="371" t="s">
        <v>29</v>
      </c>
      <c r="B221" s="438" t="str">
        <f>IF(入力用!B221&lt;&gt;"",入力用!B221 &amp; "/"&amp; 入力用!D221,"")</f>
        <v/>
      </c>
      <c r="C221" s="439"/>
      <c r="D221" s="440"/>
      <c r="E221" s="491" t="s">
        <v>2</v>
      </c>
      <c r="F221" s="491"/>
      <c r="G221" s="491"/>
      <c r="H221" s="491"/>
      <c r="I221" s="601"/>
      <c r="J221" s="458" t="s">
        <v>3</v>
      </c>
      <c r="K221" s="459"/>
      <c r="L221" s="459"/>
      <c r="M221" s="459"/>
      <c r="N221" s="459"/>
      <c r="O221" s="459"/>
      <c r="P221" s="460"/>
      <c r="Q221" s="464"/>
      <c r="R221" s="464"/>
      <c r="S221" s="466"/>
      <c r="T221" s="452"/>
      <c r="U221" s="468"/>
      <c r="V221" s="454"/>
      <c r="W221" s="452"/>
      <c r="X221" s="456" t="s">
        <v>4</v>
      </c>
      <c r="Y221" s="3"/>
      <c r="Z221" s="3"/>
      <c r="AA221" s="3"/>
      <c r="AX221" s="445" t="s">
        <v>39</v>
      </c>
      <c r="AY221" s="445"/>
      <c r="AZ221" s="445"/>
      <c r="BA221" s="445"/>
      <c r="BB221" s="445"/>
      <c r="BC221" s="446" t="str">
        <f>IF(ＦＡＸ番号="","",ＦＡＸ番号)</f>
        <v/>
      </c>
      <c r="BD221" s="446"/>
      <c r="BE221" s="446"/>
      <c r="BF221" s="446"/>
      <c r="BG221" s="446"/>
      <c r="BH221" s="446"/>
      <c r="BI221" s="446"/>
      <c r="BJ221" s="446"/>
      <c r="BK221" s="446"/>
      <c r="BL221" s="446"/>
      <c r="BM221" s="446"/>
      <c r="BN221" s="446"/>
      <c r="BO221" s="446"/>
      <c r="BP221" s="446"/>
      <c r="BQ221" s="446"/>
      <c r="BR221" s="446"/>
      <c r="BS221" s="446"/>
      <c r="BT221" s="446"/>
      <c r="BU221" s="446"/>
      <c r="BV221" s="446"/>
      <c r="BW221" s="446"/>
      <c r="BX221" s="446"/>
      <c r="BY221" s="446"/>
      <c r="BZ221" s="446"/>
    </row>
    <row r="222" spans="1:79" ht="11.25" customHeight="1" thickBot="1" x14ac:dyDescent="0.2">
      <c r="A222" s="371"/>
      <c r="B222" s="441"/>
      <c r="C222" s="442"/>
      <c r="D222" s="443"/>
      <c r="E222" s="491"/>
      <c r="F222" s="491"/>
      <c r="G222" s="491"/>
      <c r="H222" s="491"/>
      <c r="I222" s="601"/>
      <c r="J222" s="461"/>
      <c r="K222" s="462"/>
      <c r="L222" s="462"/>
      <c r="M222" s="462"/>
      <c r="N222" s="462"/>
      <c r="O222" s="462"/>
      <c r="P222" s="463"/>
      <c r="Q222" s="465"/>
      <c r="R222" s="465"/>
      <c r="S222" s="467"/>
      <c r="T222" s="453"/>
      <c r="U222" s="469"/>
      <c r="V222" s="455"/>
      <c r="W222" s="453"/>
      <c r="X222" s="457"/>
      <c r="Y222" s="3"/>
      <c r="Z222" s="3"/>
      <c r="AB222" s="421" t="s">
        <v>40</v>
      </c>
      <c r="AC222" s="433" t="str">
        <f>IF(請求年="","",請求年)</f>
        <v/>
      </c>
      <c r="AD222" s="433"/>
      <c r="AE222" s="470" t="s">
        <v>12</v>
      </c>
      <c r="AF222" s="433" t="str">
        <f>IF(請求月="","",請求月)</f>
        <v/>
      </c>
      <c r="AG222" s="421" t="s">
        <v>15</v>
      </c>
      <c r="AH222" s="421"/>
      <c r="AI222" s="433" t="str">
        <f>IF(請求日="","",請求日)</f>
        <v/>
      </c>
      <c r="AJ222" s="433"/>
      <c r="AK222" s="433"/>
      <c r="AL222" s="421" t="s">
        <v>17</v>
      </c>
      <c r="AM222" s="421"/>
      <c r="AZ222" s="2" t="s">
        <v>5</v>
      </c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79" ht="6.75" customHeight="1" x14ac:dyDescent="0.15">
      <c r="J223" s="526" t="s">
        <v>7</v>
      </c>
      <c r="K223" s="527"/>
      <c r="L223" s="527"/>
      <c r="M223" s="527"/>
      <c r="N223" s="527"/>
      <c r="O223" s="527"/>
      <c r="P223" s="528"/>
      <c r="Q223" s="477" t="str">
        <f>IF(入力用!$H223&lt;10000000,"",RIGHTB(INT(入力用!$H223/10000000),1))</f>
        <v/>
      </c>
      <c r="R223" s="471" t="str">
        <f>IF(入力用!$H223&lt;1000000,"",RIGHTB(INT(入力用!$H223/1000000),1))</f>
        <v/>
      </c>
      <c r="S223" s="474" t="str">
        <f>IF(入力用!$H223&lt;100000,"",RIGHTB(INT(入力用!$H223/100000),1))</f>
        <v/>
      </c>
      <c r="T223" s="477" t="str">
        <f>IF(入力用!$H223&lt;10000,"",RIGHTB(INT(入力用!$H223/10000),1))</f>
        <v/>
      </c>
      <c r="U223" s="394" t="str">
        <f>IF(入力用!$H223&lt;1000,"",RIGHTB(INT(入力用!$H223/1000),1))</f>
        <v/>
      </c>
      <c r="V223" s="481" t="str">
        <f>IF(入力用!$H223&lt;100,"",RIGHTB(INT(入力用!$H223/100),1))</f>
        <v/>
      </c>
      <c r="W223" s="477" t="str">
        <f>IF(入力用!$H223&lt;10,"",RIGHTB(INT(入力用!$H223/10),1))</f>
        <v/>
      </c>
      <c r="X223" s="394" t="str">
        <f>IF(入力用!$H223&lt;1,"",RIGHTB(入力用!$H223,1))</f>
        <v/>
      </c>
      <c r="Y223" s="46"/>
      <c r="Z223" s="46"/>
      <c r="AA223" s="81"/>
      <c r="AB223" s="421"/>
      <c r="AC223" s="433"/>
      <c r="AD223" s="433"/>
      <c r="AE223" s="470"/>
      <c r="AF223" s="433"/>
      <c r="AG223" s="421"/>
      <c r="AH223" s="421"/>
      <c r="AI223" s="433"/>
      <c r="AJ223" s="433"/>
      <c r="AK223" s="433"/>
      <c r="AL223" s="421"/>
      <c r="AM223" s="421"/>
      <c r="AZ223" s="396"/>
      <c r="BA223" s="402"/>
      <c r="BB223" s="402"/>
      <c r="BC223" s="402"/>
      <c r="BD223" s="402"/>
      <c r="BE223" s="402"/>
      <c r="BF223" s="402"/>
      <c r="BG223" s="496"/>
      <c r="BH223" s="505" t="s">
        <v>21</v>
      </c>
      <c r="BI223" s="505"/>
      <c r="BJ223" s="505"/>
      <c r="BK223" s="506" t="str">
        <f>IF(振込先="","",振込先)</f>
        <v/>
      </c>
      <c r="BL223" s="506"/>
      <c r="BM223" s="506"/>
      <c r="BN223" s="506"/>
      <c r="BO223" s="506"/>
      <c r="BP223" s="506"/>
      <c r="BQ223" s="506"/>
      <c r="BR223" s="506"/>
      <c r="BS223" s="506"/>
      <c r="BT223" s="506"/>
      <c r="BU223" s="506"/>
      <c r="BV223" s="506"/>
      <c r="BW223" s="506"/>
      <c r="BX223" s="506"/>
      <c r="BY223" s="506"/>
      <c r="BZ223" s="506"/>
    </row>
    <row r="224" spans="1:79" ht="4.5" customHeight="1" x14ac:dyDescent="0.15">
      <c r="A224" s="491" t="s">
        <v>6</v>
      </c>
      <c r="B224" s="491"/>
      <c r="C224" s="491"/>
      <c r="D224" s="491"/>
      <c r="E224" s="491"/>
      <c r="F224" s="491"/>
      <c r="G224" s="491"/>
      <c r="H224" s="491"/>
      <c r="I224" s="601"/>
      <c r="J224" s="529"/>
      <c r="K224" s="530"/>
      <c r="L224" s="530"/>
      <c r="M224" s="530"/>
      <c r="N224" s="530"/>
      <c r="O224" s="530"/>
      <c r="P224" s="531"/>
      <c r="Q224" s="478"/>
      <c r="R224" s="472"/>
      <c r="S224" s="475"/>
      <c r="T224" s="478"/>
      <c r="U224" s="415"/>
      <c r="V224" s="482"/>
      <c r="W224" s="478"/>
      <c r="X224" s="415"/>
      <c r="Y224" s="46"/>
      <c r="Z224" s="46"/>
      <c r="AA224" s="46"/>
      <c r="AZ224" s="416"/>
      <c r="BA224" s="493"/>
      <c r="BB224" s="493"/>
      <c r="BC224" s="493"/>
      <c r="BD224" s="493"/>
      <c r="BE224" s="493"/>
      <c r="BF224" s="493"/>
      <c r="BG224" s="497"/>
      <c r="BH224" s="505"/>
      <c r="BI224" s="505"/>
      <c r="BJ224" s="505"/>
      <c r="BK224" s="506"/>
      <c r="BL224" s="506"/>
      <c r="BM224" s="506"/>
      <c r="BN224" s="506"/>
      <c r="BO224" s="506"/>
      <c r="BP224" s="506"/>
      <c r="BQ224" s="506"/>
      <c r="BR224" s="506"/>
      <c r="BS224" s="506"/>
      <c r="BT224" s="506"/>
      <c r="BU224" s="506"/>
      <c r="BV224" s="506"/>
      <c r="BW224" s="506"/>
      <c r="BX224" s="506"/>
      <c r="BY224" s="506"/>
      <c r="BZ224" s="506"/>
    </row>
    <row r="225" spans="1:79" ht="9.75" customHeight="1" thickBot="1" x14ac:dyDescent="0.2">
      <c r="A225" s="491"/>
      <c r="B225" s="491"/>
      <c r="C225" s="491"/>
      <c r="D225" s="491"/>
      <c r="E225" s="491"/>
      <c r="F225" s="491"/>
      <c r="G225" s="491"/>
      <c r="H225" s="491"/>
      <c r="I225" s="601"/>
      <c r="J225" s="532"/>
      <c r="K225" s="533"/>
      <c r="L225" s="533"/>
      <c r="M225" s="533"/>
      <c r="N225" s="533"/>
      <c r="O225" s="533"/>
      <c r="P225" s="534"/>
      <c r="Q225" s="479"/>
      <c r="R225" s="473"/>
      <c r="S225" s="476"/>
      <c r="T225" s="479"/>
      <c r="U225" s="480"/>
      <c r="V225" s="483"/>
      <c r="W225" s="479"/>
      <c r="X225" s="480"/>
      <c r="Y225" s="46"/>
      <c r="Z225" s="46"/>
      <c r="AA225" s="46"/>
      <c r="AZ225" s="494"/>
      <c r="BA225" s="495"/>
      <c r="BB225" s="495"/>
      <c r="BC225" s="495"/>
      <c r="BD225" s="495"/>
      <c r="BE225" s="495"/>
      <c r="BF225" s="495"/>
      <c r="BG225" s="498"/>
      <c r="BH225" s="54"/>
      <c r="BI225" s="54"/>
      <c r="BJ225" s="54"/>
      <c r="BK225" s="499" t="str">
        <f>IF(口座番号="","",口座番号)</f>
        <v/>
      </c>
      <c r="BL225" s="499"/>
      <c r="BM225" s="499"/>
      <c r="BN225" s="499"/>
      <c r="BO225" s="499"/>
      <c r="BP225" s="499"/>
      <c r="BQ225" s="499"/>
      <c r="BR225" s="499"/>
      <c r="BS225" s="499"/>
      <c r="BT225" s="499"/>
      <c r="BU225" s="499"/>
      <c r="BV225" s="499"/>
      <c r="BW225" s="499"/>
      <c r="BX225" s="499"/>
      <c r="BY225" s="499"/>
      <c r="BZ225" s="499"/>
    </row>
    <row r="226" spans="1:79" ht="7.5" customHeight="1" thickBot="1" x14ac:dyDescent="0.2">
      <c r="BH226" s="4"/>
      <c r="BI226" s="4"/>
    </row>
    <row r="227" spans="1:79" x14ac:dyDescent="0.15">
      <c r="A227" s="436" t="s">
        <v>8</v>
      </c>
      <c r="B227" s="422" t="s">
        <v>35</v>
      </c>
      <c r="C227" s="381"/>
      <c r="D227" s="381"/>
      <c r="E227" s="381"/>
      <c r="F227" s="381"/>
      <c r="G227" s="381"/>
      <c r="H227" s="381"/>
      <c r="I227" s="423"/>
      <c r="J227" s="422" t="s">
        <v>36</v>
      </c>
      <c r="K227" s="381"/>
      <c r="L227" s="381"/>
      <c r="M227" s="381"/>
      <c r="N227" s="381"/>
      <c r="O227" s="423"/>
      <c r="P227" s="422" t="s">
        <v>9</v>
      </c>
      <c r="Q227" s="381"/>
      <c r="R227" s="381"/>
      <c r="S227" s="381"/>
      <c r="T227" s="381"/>
      <c r="U227" s="381"/>
      <c r="V227" s="381"/>
      <c r="W227" s="381"/>
      <c r="X227" s="381"/>
      <c r="Y227" s="381"/>
      <c r="Z227" s="381"/>
      <c r="AA227" s="423"/>
      <c r="AB227" s="422" t="s">
        <v>10</v>
      </c>
      <c r="AC227" s="423"/>
      <c r="AD227" s="385" t="s">
        <v>11</v>
      </c>
      <c r="AE227" s="422" t="s">
        <v>13</v>
      </c>
      <c r="AF227" s="381"/>
      <c r="AG227" s="381"/>
      <c r="AH227" s="561" t="s">
        <v>14</v>
      </c>
      <c r="AI227" s="381"/>
      <c r="AJ227" s="381"/>
      <c r="AK227" s="381"/>
      <c r="AL227" s="381"/>
      <c r="AM227" s="381"/>
      <c r="AN227" s="381"/>
      <c r="AO227" s="382"/>
      <c r="AP227" s="520" t="s">
        <v>47</v>
      </c>
      <c r="AQ227" s="521"/>
      <c r="AR227" s="522"/>
      <c r="AS227" s="381" t="s">
        <v>46</v>
      </c>
      <c r="AT227" s="381"/>
      <c r="AU227" s="381"/>
      <c r="AV227" s="381"/>
      <c r="AW227" s="381"/>
      <c r="AX227" s="381"/>
      <c r="AY227" s="382"/>
      <c r="AZ227" s="507" t="s">
        <v>18</v>
      </c>
      <c r="BA227" s="507"/>
      <c r="BB227" s="507"/>
      <c r="BC227" s="508"/>
      <c r="BD227" s="550" t="s">
        <v>20</v>
      </c>
      <c r="BE227" s="551"/>
      <c r="BF227" s="551"/>
      <c r="BG227" s="551"/>
      <c r="BH227" s="551"/>
      <c r="BI227" s="552"/>
      <c r="BJ227" s="509" t="s">
        <v>54</v>
      </c>
      <c r="BK227" s="516" t="s">
        <v>24</v>
      </c>
      <c r="BL227" s="517"/>
      <c r="BM227" s="517"/>
      <c r="BN227" s="517"/>
      <c r="BO227" s="517"/>
      <c r="BP227" s="517"/>
      <c r="BQ227" s="517"/>
      <c r="BR227" s="517"/>
      <c r="BS227" s="517"/>
      <c r="BT227" s="517"/>
      <c r="BU227" s="517"/>
      <c r="BV227" s="517"/>
      <c r="BW227" s="517"/>
      <c r="BX227" s="517"/>
      <c r="BY227" s="517"/>
      <c r="BZ227" s="518"/>
      <c r="CA227" s="5" t="s">
        <v>25</v>
      </c>
    </row>
    <row r="228" spans="1:79" ht="14.25" thickBot="1" x14ac:dyDescent="0.2">
      <c r="A228" s="437"/>
      <c r="B228" s="424"/>
      <c r="C228" s="425"/>
      <c r="D228" s="425"/>
      <c r="E228" s="425"/>
      <c r="F228" s="425"/>
      <c r="G228" s="425"/>
      <c r="H228" s="425"/>
      <c r="I228" s="426"/>
      <c r="J228" s="424" t="s">
        <v>37</v>
      </c>
      <c r="K228" s="425"/>
      <c r="L228" s="425"/>
      <c r="M228" s="425"/>
      <c r="N228" s="425"/>
      <c r="O228" s="426"/>
      <c r="P228" s="424"/>
      <c r="Q228" s="425"/>
      <c r="R228" s="425"/>
      <c r="S228" s="425"/>
      <c r="T228" s="425"/>
      <c r="U228" s="425"/>
      <c r="V228" s="425"/>
      <c r="W228" s="425"/>
      <c r="X228" s="425"/>
      <c r="Y228" s="425"/>
      <c r="Z228" s="425"/>
      <c r="AA228" s="426"/>
      <c r="AB228" s="424"/>
      <c r="AC228" s="426"/>
      <c r="AD228" s="386"/>
      <c r="AE228" s="424"/>
      <c r="AF228" s="425"/>
      <c r="AG228" s="425"/>
      <c r="AH228" s="562"/>
      <c r="AI228" s="383"/>
      <c r="AJ228" s="383"/>
      <c r="AK228" s="383"/>
      <c r="AL228" s="383"/>
      <c r="AM228" s="383"/>
      <c r="AN228" s="383"/>
      <c r="AO228" s="384"/>
      <c r="AP228" s="523"/>
      <c r="AQ228" s="524"/>
      <c r="AR228" s="525"/>
      <c r="AS228" s="383"/>
      <c r="AT228" s="383"/>
      <c r="AU228" s="383"/>
      <c r="AV228" s="383"/>
      <c r="AW228" s="383"/>
      <c r="AX228" s="383"/>
      <c r="AY228" s="384"/>
      <c r="AZ228" s="503" t="s">
        <v>19</v>
      </c>
      <c r="BA228" s="503"/>
      <c r="BB228" s="503"/>
      <c r="BC228" s="504"/>
      <c r="BD228" s="424"/>
      <c r="BE228" s="425"/>
      <c r="BF228" s="425"/>
      <c r="BG228" s="425"/>
      <c r="BH228" s="425"/>
      <c r="BI228" s="426"/>
      <c r="BJ228" s="510"/>
      <c r="BK228" s="515" t="s">
        <v>45</v>
      </c>
      <c r="BL228" s="445"/>
      <c r="BM228" s="445"/>
      <c r="BN228" s="445"/>
      <c r="BO228" s="445"/>
      <c r="BP228" s="445"/>
      <c r="BQ228" s="445"/>
      <c r="BR228" s="445"/>
      <c r="BS228" s="31"/>
      <c r="BT228" s="383" t="s">
        <v>46</v>
      </c>
      <c r="BU228" s="383"/>
      <c r="BV228" s="383"/>
      <c r="BW228" s="383"/>
      <c r="BX228" s="383"/>
      <c r="BY228" s="383"/>
      <c r="BZ228" s="519"/>
      <c r="CA228" s="6" t="s">
        <v>26</v>
      </c>
    </row>
    <row r="229" spans="1:79" ht="13.5" customHeight="1" x14ac:dyDescent="0.15">
      <c r="A229" s="434" t="str">
        <f>IF(入力用!A229="","",入力用!A229)</f>
        <v/>
      </c>
      <c r="B229" s="427" t="str">
        <f>IF(入力用!B229="","",入力用!B229)</f>
        <v/>
      </c>
      <c r="C229" s="428"/>
      <c r="D229" s="428"/>
      <c r="E229" s="428"/>
      <c r="F229" s="428"/>
      <c r="G229" s="428"/>
      <c r="H229" s="428"/>
      <c r="I229" s="429"/>
      <c r="J229" s="570" t="str">
        <f>IF(入力用!F229="","",入力用!F229)</f>
        <v/>
      </c>
      <c r="K229" s="571"/>
      <c r="L229" s="571"/>
      <c r="M229" s="571"/>
      <c r="N229" s="571"/>
      <c r="O229" s="572"/>
      <c r="P229" s="427" t="str">
        <f>IF(入力用!G229="","",入力用!G229)</f>
        <v/>
      </c>
      <c r="Q229" s="428"/>
      <c r="R229" s="428"/>
      <c r="S229" s="428"/>
      <c r="T229" s="428"/>
      <c r="U229" s="428"/>
      <c r="V229" s="428"/>
      <c r="W229" s="428"/>
      <c r="X229" s="428"/>
      <c r="Y229" s="428"/>
      <c r="Z229" s="428"/>
      <c r="AA229" s="429"/>
      <c r="AB229" s="427" t="str">
        <f>IF(入力用!R229="","",入力用!R229)</f>
        <v/>
      </c>
      <c r="AC229" s="429"/>
      <c r="AD229" s="553" t="str">
        <f>IF(入力用!T229="","",入力用!T229)</f>
        <v/>
      </c>
      <c r="AE229" s="555" t="str">
        <f>IF(入力用!U229="","",入力用!U229)</f>
        <v/>
      </c>
      <c r="AF229" s="556"/>
      <c r="AG229" s="557"/>
      <c r="AH229" s="94" t="str">
        <f>IF(入力用!$AV229&lt;0,"▲","")</f>
        <v/>
      </c>
      <c r="AI229" s="89"/>
      <c r="AJ229" s="539" t="str">
        <f>IF(ABS(入力用!$AV229)&lt;100000,"",RIGHTB(INT(ABS(入力用!$AV229)/100000),1))</f>
        <v/>
      </c>
      <c r="AK229" s="535" t="str">
        <f>IF(ABS(入力用!$AV229)&lt;10000,"",RIGHTB(INT(ABS(入力用!$AV229)/10000),1))</f>
        <v/>
      </c>
      <c r="AL229" s="544" t="str">
        <f>IF(ABS(入力用!$AV229)&lt;1000,"",RIGHTB(INT(ABS(入力用!$AV229)/1000),1))</f>
        <v/>
      </c>
      <c r="AM229" s="539" t="str">
        <f>IF(ABS(入力用!$AV229)&lt;100,"",RIGHTB(INT(ABS(入力用!$AV229)/100),1))</f>
        <v/>
      </c>
      <c r="AN229" s="535" t="str">
        <f>IF(ABS(入力用!$AV229)&lt;10,"",RIGHTB(INT(ABS(入力用!$AV229)/10),1))</f>
        <v/>
      </c>
      <c r="AO229" s="537" t="str">
        <f>IF(ABS(入力用!$AV229)&lt;1,"",RIGHTB(入力用!$AV229,1))</f>
        <v/>
      </c>
      <c r="AP229" s="500" t="str">
        <f>IF(入力用!X229="","",IF(入力用!$AM229=3,"",RIGHTB(INT(入力用!$AT229/10),1)))</f>
        <v/>
      </c>
      <c r="AQ229" s="544" t="str">
        <f>IF(入力用!X229="","",RIGHTB(入力用!$AT229,1))</f>
        <v/>
      </c>
      <c r="AR229" s="546" t="s">
        <v>48</v>
      </c>
      <c r="AS229" s="94" t="str">
        <f>IF(入力用!$AV229&lt;0,"▲","")</f>
        <v/>
      </c>
      <c r="AT229" s="92"/>
      <c r="AU229" s="535" t="str">
        <f>IF(ABS(入力用!$BE229)&lt;10000,"",RIGHTB(INT(ABS(入力用!$BE229)/10000),1))</f>
        <v/>
      </c>
      <c r="AV229" s="544" t="str">
        <f>IF(ABS(入力用!$BE229)&lt;1000,"",RIGHTB(INT(ABS(入力用!$BE229)/1000),1))</f>
        <v/>
      </c>
      <c r="AW229" s="539" t="str">
        <f>IF(ABS(入力用!$BE229)&lt;100,"",RIGHTB(INT(ABS(入力用!$BE229)/100),1))</f>
        <v/>
      </c>
      <c r="AX229" s="535" t="str">
        <f>IF(ABS(入力用!$BE229)&lt;10,"",RIGHTB(INT(ABS(入力用!$BE229)/10),1))</f>
        <v/>
      </c>
      <c r="AY229" s="541" t="str">
        <f>IF(ABS(入力用!$BE229)=0,"",RIGHTB(入力用!$BE229,1))</f>
        <v/>
      </c>
      <c r="AZ229" s="543"/>
      <c r="BA229" s="387"/>
      <c r="BB229" s="387"/>
      <c r="BC229" s="389"/>
      <c r="BD229" s="391"/>
      <c r="BE229" s="392"/>
      <c r="BF229" s="392"/>
      <c r="BG229" s="392"/>
      <c r="BH229" s="392"/>
      <c r="BI229" s="393"/>
      <c r="BJ229" s="394"/>
      <c r="BK229" s="396"/>
      <c r="BL229" s="398"/>
      <c r="BM229" s="400"/>
      <c r="BN229" s="402"/>
      <c r="BO229" s="398"/>
      <c r="BP229" s="400"/>
      <c r="BQ229" s="402"/>
      <c r="BR229" s="404"/>
      <c r="BS229" s="406"/>
      <c r="BT229" s="408"/>
      <c r="BU229" s="400"/>
      <c r="BV229" s="402"/>
      <c r="BW229" s="398"/>
      <c r="BX229" s="400"/>
      <c r="BY229" s="402"/>
      <c r="BZ229" s="404"/>
      <c r="CA229" s="474"/>
    </row>
    <row r="230" spans="1:79" ht="13.5" customHeight="1" x14ac:dyDescent="0.15">
      <c r="A230" s="435"/>
      <c r="B230" s="430"/>
      <c r="C230" s="431"/>
      <c r="D230" s="431"/>
      <c r="E230" s="431"/>
      <c r="F230" s="431"/>
      <c r="G230" s="431"/>
      <c r="H230" s="431"/>
      <c r="I230" s="432"/>
      <c r="J230" s="547" t="str">
        <f>IF(入力用!F230="","",入力用!F230)</f>
        <v/>
      </c>
      <c r="K230" s="548"/>
      <c r="L230" s="548"/>
      <c r="M230" s="548"/>
      <c r="N230" s="548"/>
      <c r="O230" s="549"/>
      <c r="P230" s="430"/>
      <c r="Q230" s="431"/>
      <c r="R230" s="431"/>
      <c r="S230" s="431"/>
      <c r="T230" s="431"/>
      <c r="U230" s="431"/>
      <c r="V230" s="431"/>
      <c r="W230" s="431"/>
      <c r="X230" s="431"/>
      <c r="Y230" s="431"/>
      <c r="Z230" s="431"/>
      <c r="AA230" s="432"/>
      <c r="AB230" s="430"/>
      <c r="AC230" s="432"/>
      <c r="AD230" s="554"/>
      <c r="AE230" s="558"/>
      <c r="AF230" s="559"/>
      <c r="AG230" s="560"/>
      <c r="AH230" s="88" t="str">
        <f>IF(ABS(入力用!$AV229)&lt;10000000,"",RIGHTB(INT(ABS(入力用!$AV229)/10000000),1))</f>
        <v/>
      </c>
      <c r="AI230" s="90" t="str">
        <f>IF(ABS(入力用!$AV229)&lt;1000000,"",RIGHTB(INT(ABS(入力用!$AV229)/1000000),1))</f>
        <v/>
      </c>
      <c r="AJ230" s="540"/>
      <c r="AK230" s="536"/>
      <c r="AL230" s="545"/>
      <c r="AM230" s="540"/>
      <c r="AN230" s="536"/>
      <c r="AO230" s="538"/>
      <c r="AP230" s="501"/>
      <c r="AQ230" s="545"/>
      <c r="AR230" s="488"/>
      <c r="AS230" s="95" t="str">
        <f>IF(ABS(入力用!$BE229)&lt;1000000,"",RIGHTB(INT(ABS(入力用!$BE229)/1000000),1))</f>
        <v/>
      </c>
      <c r="AT230" s="96" t="str">
        <f>IF(ABS(入力用!$BE229)&lt;100000,"",RIGHTB(INT(ABS(入力用!$BE229)/100000),1))</f>
        <v/>
      </c>
      <c r="AU230" s="536"/>
      <c r="AV230" s="545"/>
      <c r="AW230" s="540"/>
      <c r="AX230" s="536"/>
      <c r="AY230" s="542"/>
      <c r="AZ230" s="411"/>
      <c r="BA230" s="388"/>
      <c r="BB230" s="388"/>
      <c r="BC230" s="390"/>
      <c r="BD230" s="378"/>
      <c r="BE230" s="379"/>
      <c r="BF230" s="379"/>
      <c r="BG230" s="379"/>
      <c r="BH230" s="379"/>
      <c r="BI230" s="380"/>
      <c r="BJ230" s="395"/>
      <c r="BK230" s="397"/>
      <c r="BL230" s="399"/>
      <c r="BM230" s="401"/>
      <c r="BN230" s="403"/>
      <c r="BO230" s="399"/>
      <c r="BP230" s="401"/>
      <c r="BQ230" s="403"/>
      <c r="BR230" s="405"/>
      <c r="BS230" s="407"/>
      <c r="BT230" s="409"/>
      <c r="BU230" s="401"/>
      <c r="BV230" s="403"/>
      <c r="BW230" s="399"/>
      <c r="BX230" s="401"/>
      <c r="BY230" s="403"/>
      <c r="BZ230" s="405"/>
      <c r="CA230" s="409"/>
    </row>
    <row r="231" spans="1:79" ht="13.5" customHeight="1" x14ac:dyDescent="0.15">
      <c r="A231" s="434" t="str">
        <f>IF(入力用!A231="","",入力用!A231)</f>
        <v/>
      </c>
      <c r="B231" s="427" t="str">
        <f>IF(入力用!B231="","",入力用!B231)</f>
        <v/>
      </c>
      <c r="C231" s="428"/>
      <c r="D231" s="428"/>
      <c r="E231" s="428"/>
      <c r="F231" s="428"/>
      <c r="G231" s="428"/>
      <c r="H231" s="428"/>
      <c r="I231" s="429"/>
      <c r="J231" s="570" t="str">
        <f>IF(入力用!F231="","",入力用!F231)</f>
        <v/>
      </c>
      <c r="K231" s="571"/>
      <c r="L231" s="571"/>
      <c r="M231" s="571"/>
      <c r="N231" s="571"/>
      <c r="O231" s="572"/>
      <c r="P231" s="427" t="str">
        <f>IF(入力用!G231="","",入力用!G231)</f>
        <v/>
      </c>
      <c r="Q231" s="428"/>
      <c r="R231" s="428"/>
      <c r="S231" s="428"/>
      <c r="T231" s="428"/>
      <c r="U231" s="428"/>
      <c r="V231" s="428"/>
      <c r="W231" s="428"/>
      <c r="X231" s="428"/>
      <c r="Y231" s="428"/>
      <c r="Z231" s="428"/>
      <c r="AA231" s="429"/>
      <c r="AB231" s="427" t="str">
        <f>IF(入力用!R231="","",入力用!R231)</f>
        <v/>
      </c>
      <c r="AC231" s="429"/>
      <c r="AD231" s="553" t="str">
        <f>IF(入力用!T231="","",入力用!T231)</f>
        <v/>
      </c>
      <c r="AE231" s="555" t="str">
        <f>IF(入力用!U231="","",入力用!U231)</f>
        <v/>
      </c>
      <c r="AF231" s="556"/>
      <c r="AG231" s="557"/>
      <c r="AH231" s="97" t="str">
        <f>IF(入力用!$AV231&lt;0,"▲","")</f>
        <v/>
      </c>
      <c r="AI231" s="99"/>
      <c r="AJ231" s="564" t="str">
        <f>IF(ABS(入力用!$AV231)&lt;100000,"",RIGHTB(INT(ABS(入力用!$AV231)/100000),1))</f>
        <v/>
      </c>
      <c r="AK231" s="565" t="str">
        <f>IF(ABS(入力用!$AV231)&lt;10000,"",RIGHTB(INT(ABS(入力用!$AV231)/10000),1))</f>
        <v/>
      </c>
      <c r="AL231" s="567" t="str">
        <f>IF(ABS(入力用!$AV231)&lt;1000,"",RIGHTB(INT(ABS(入力用!$AV231)/1000),1))</f>
        <v/>
      </c>
      <c r="AM231" s="564" t="str">
        <f>IF(ABS(入力用!$AV231)&lt;100,"",RIGHTB(INT(ABS(入力用!$AV231)/100),1))</f>
        <v/>
      </c>
      <c r="AN231" s="565" t="str">
        <f>IF(ABS(入力用!$AV231)&lt;10,"",RIGHTB(INT(ABS(入力用!$AV231)/10),1))</f>
        <v/>
      </c>
      <c r="AO231" s="542" t="str">
        <f>IF(ABS(入力用!$AV231)&lt;1,"",RIGHTB(入力用!$AV231,1))</f>
        <v/>
      </c>
      <c r="AP231" s="511" t="str">
        <f>IF(入力用!X231="","",IF(入力用!$AM231=3,"",RIGHTB(INT(入力用!$AT231/10),1)))</f>
        <v/>
      </c>
      <c r="AQ231" s="512" t="str">
        <f>IF(入力用!X231="","",RIGHTB(入力用!$AT231,1))</f>
        <v/>
      </c>
      <c r="AR231" s="514" t="s">
        <v>48</v>
      </c>
      <c r="AS231" s="97" t="str">
        <f>IF(入力用!$AV231&lt;0,"▲","")</f>
        <v/>
      </c>
      <c r="AT231" s="98"/>
      <c r="AU231" s="565" t="str">
        <f>IF(ABS(入力用!$BE231)&lt;10000,"",RIGHTB(INT(ABS(入力用!$BE231)/10000),1))</f>
        <v/>
      </c>
      <c r="AV231" s="567" t="str">
        <f>IF(ABS(入力用!$BE231)&lt;1000,"",RIGHTB(INT(ABS(入力用!$BE231)/1000),1))</f>
        <v/>
      </c>
      <c r="AW231" s="564" t="str">
        <f>IF(ABS(入力用!$BE231)&lt;100,"",RIGHTB(INT(ABS(入力用!$BE231)/100),1))</f>
        <v/>
      </c>
      <c r="AX231" s="565" t="str">
        <f>IF(ABS(入力用!$BE231)&lt;10,"",RIGHTB(INT(ABS(入力用!$BE231)/10),1))</f>
        <v/>
      </c>
      <c r="AY231" s="542" t="str">
        <f>IF(ABS(入力用!$BE231)=0,"",RIGHTB(入力用!$BE231,1))</f>
        <v/>
      </c>
      <c r="AZ231" s="410"/>
      <c r="BA231" s="568"/>
      <c r="BB231" s="568"/>
      <c r="BC231" s="569"/>
      <c r="BD231" s="412"/>
      <c r="BE231" s="413"/>
      <c r="BF231" s="413"/>
      <c r="BG231" s="413"/>
      <c r="BH231" s="413"/>
      <c r="BI231" s="414"/>
      <c r="BJ231" s="415"/>
      <c r="BK231" s="416"/>
      <c r="BL231" s="417"/>
      <c r="BM231" s="418"/>
      <c r="BN231" s="493"/>
      <c r="BO231" s="417"/>
      <c r="BP231" s="418"/>
      <c r="BQ231" s="493"/>
      <c r="BR231" s="563"/>
      <c r="BS231" s="566"/>
      <c r="BT231" s="475"/>
      <c r="BU231" s="418"/>
      <c r="BV231" s="493"/>
      <c r="BW231" s="417"/>
      <c r="BX231" s="418"/>
      <c r="BY231" s="493"/>
      <c r="BZ231" s="563"/>
      <c r="CA231" s="474"/>
    </row>
    <row r="232" spans="1:79" ht="13.5" customHeight="1" x14ac:dyDescent="0.15">
      <c r="A232" s="435"/>
      <c r="B232" s="430"/>
      <c r="C232" s="431"/>
      <c r="D232" s="431"/>
      <c r="E232" s="431"/>
      <c r="F232" s="431"/>
      <c r="G232" s="431"/>
      <c r="H232" s="431"/>
      <c r="I232" s="432"/>
      <c r="J232" s="547" t="str">
        <f>IF(入力用!F232="","",入力用!F232)</f>
        <v/>
      </c>
      <c r="K232" s="548"/>
      <c r="L232" s="548"/>
      <c r="M232" s="548"/>
      <c r="N232" s="548"/>
      <c r="O232" s="549"/>
      <c r="P232" s="430"/>
      <c r="Q232" s="431"/>
      <c r="R232" s="431"/>
      <c r="S232" s="431"/>
      <c r="T232" s="431"/>
      <c r="U232" s="431"/>
      <c r="V232" s="431"/>
      <c r="W232" s="431"/>
      <c r="X232" s="431"/>
      <c r="Y232" s="431"/>
      <c r="Z232" s="431"/>
      <c r="AA232" s="432"/>
      <c r="AB232" s="430"/>
      <c r="AC232" s="432"/>
      <c r="AD232" s="554"/>
      <c r="AE232" s="558"/>
      <c r="AF232" s="559"/>
      <c r="AG232" s="560"/>
      <c r="AH232" s="100" t="str">
        <f>IF(ABS(入力用!$AV231)&lt;10000000,"",RIGHTB(INT(ABS(入力用!$AV231)/10000000),1))</f>
        <v/>
      </c>
      <c r="AI232" s="101" t="str">
        <f>IF(ABS(入力用!$AV231)&lt;1000000,"",RIGHTB(INT(ABS(入力用!$AV231)/1000000),1))</f>
        <v/>
      </c>
      <c r="AJ232" s="564"/>
      <c r="AK232" s="565"/>
      <c r="AL232" s="567"/>
      <c r="AM232" s="564"/>
      <c r="AN232" s="565"/>
      <c r="AO232" s="542"/>
      <c r="AP232" s="511"/>
      <c r="AQ232" s="513"/>
      <c r="AR232" s="514"/>
      <c r="AS232" s="91" t="str">
        <f>IF(ABS(入力用!$BE231)&lt;1000000,"",RIGHTB(INT(ABS(入力用!$BE231)/1000000),1))</f>
        <v/>
      </c>
      <c r="AT232" s="93" t="str">
        <f>IF(ABS(入力用!$BE231)&lt;100000,"",RIGHTB(INT(ABS(入力用!$BE231)/100000),1))</f>
        <v/>
      </c>
      <c r="AU232" s="565"/>
      <c r="AV232" s="567"/>
      <c r="AW232" s="564"/>
      <c r="AX232" s="565"/>
      <c r="AY232" s="542"/>
      <c r="AZ232" s="411"/>
      <c r="BA232" s="388"/>
      <c r="BB232" s="388"/>
      <c r="BC232" s="390"/>
      <c r="BD232" s="378"/>
      <c r="BE232" s="379"/>
      <c r="BF232" s="379"/>
      <c r="BG232" s="379"/>
      <c r="BH232" s="379"/>
      <c r="BI232" s="380"/>
      <c r="BJ232" s="395"/>
      <c r="BK232" s="397"/>
      <c r="BL232" s="399"/>
      <c r="BM232" s="401"/>
      <c r="BN232" s="403"/>
      <c r="BO232" s="399"/>
      <c r="BP232" s="401"/>
      <c r="BQ232" s="403"/>
      <c r="BR232" s="405"/>
      <c r="BS232" s="566"/>
      <c r="BT232" s="409"/>
      <c r="BU232" s="401"/>
      <c r="BV232" s="403"/>
      <c r="BW232" s="399"/>
      <c r="BX232" s="401"/>
      <c r="BY232" s="403"/>
      <c r="BZ232" s="405"/>
      <c r="CA232" s="409"/>
    </row>
    <row r="233" spans="1:79" ht="13.5" customHeight="1" x14ac:dyDescent="0.15">
      <c r="A233" s="434" t="str">
        <f>IF(入力用!A233="","",入力用!A233)</f>
        <v/>
      </c>
      <c r="B233" s="427" t="str">
        <f>IF(入力用!B233="","",入力用!B233)</f>
        <v/>
      </c>
      <c r="C233" s="428"/>
      <c r="D233" s="428"/>
      <c r="E233" s="428"/>
      <c r="F233" s="428"/>
      <c r="G233" s="428"/>
      <c r="H233" s="428"/>
      <c r="I233" s="429"/>
      <c r="J233" s="570" t="str">
        <f>IF(入力用!F233="","",入力用!F233)</f>
        <v/>
      </c>
      <c r="K233" s="571"/>
      <c r="L233" s="571"/>
      <c r="M233" s="571"/>
      <c r="N233" s="571"/>
      <c r="O233" s="572"/>
      <c r="P233" s="427" t="str">
        <f>IF(入力用!G233="","",入力用!G233)</f>
        <v/>
      </c>
      <c r="Q233" s="428"/>
      <c r="R233" s="428"/>
      <c r="S233" s="428"/>
      <c r="T233" s="428"/>
      <c r="U233" s="428"/>
      <c r="V233" s="428"/>
      <c r="W233" s="428"/>
      <c r="X233" s="428"/>
      <c r="Y233" s="428"/>
      <c r="Z233" s="428"/>
      <c r="AA233" s="429"/>
      <c r="AB233" s="427" t="str">
        <f>IF(入力用!R233="","",入力用!R233)</f>
        <v/>
      </c>
      <c r="AC233" s="429"/>
      <c r="AD233" s="553" t="str">
        <f>IF(入力用!T233="","",入力用!T233)</f>
        <v/>
      </c>
      <c r="AE233" s="555" t="str">
        <f>IF(入力用!U233="","",入力用!U233)</f>
        <v/>
      </c>
      <c r="AF233" s="556"/>
      <c r="AG233" s="557"/>
      <c r="AH233" s="97" t="str">
        <f>IF(入力用!$AV233&lt;0,"▲","")</f>
        <v/>
      </c>
      <c r="AI233" s="99"/>
      <c r="AJ233" s="564" t="str">
        <f>IF(ABS(入力用!$AV233)&lt;100000,"",RIGHTB(INT(ABS(入力用!$AV233)/100000),1))</f>
        <v/>
      </c>
      <c r="AK233" s="565" t="str">
        <f>IF(ABS(入力用!$AV233)&lt;10000,"",RIGHTB(INT(ABS(入力用!$AV233)/10000),1))</f>
        <v/>
      </c>
      <c r="AL233" s="567" t="str">
        <f>IF(ABS(入力用!$AV233)&lt;1000,"",RIGHTB(INT(ABS(入力用!$AV233)/1000),1))</f>
        <v/>
      </c>
      <c r="AM233" s="564" t="str">
        <f>IF(ABS(入力用!$AV233)&lt;100,"",RIGHTB(INT(ABS(入力用!$AV233)/100),1))</f>
        <v/>
      </c>
      <c r="AN233" s="565" t="str">
        <f>IF(ABS(入力用!$AV233)&lt;10,"",RIGHTB(INT(ABS(入力用!$AV233)/10),1))</f>
        <v/>
      </c>
      <c r="AO233" s="542" t="str">
        <f>IF(ABS(入力用!$AV233)&lt;1,"",RIGHTB(入力用!$AV233,1))</f>
        <v/>
      </c>
      <c r="AP233" s="511" t="str">
        <f>IF(入力用!X233="","",IF(入力用!$AM233=3,"",RIGHTB(INT(入力用!$AT233/10),1)))</f>
        <v/>
      </c>
      <c r="AQ233" s="512" t="str">
        <f>IF(入力用!X233="","",RIGHTB(入力用!$AT233,1))</f>
        <v/>
      </c>
      <c r="AR233" s="514" t="s">
        <v>48</v>
      </c>
      <c r="AS233" s="97" t="str">
        <f>IF(入力用!$AV233&lt;0,"▲","")</f>
        <v/>
      </c>
      <c r="AT233" s="98"/>
      <c r="AU233" s="565" t="str">
        <f>IF(ABS(入力用!$BE233)&lt;10000,"",RIGHTB(INT(ABS(入力用!$BE233)/10000),1))</f>
        <v/>
      </c>
      <c r="AV233" s="567" t="str">
        <f>IF(ABS(入力用!$BE233)&lt;1000,"",RIGHTB(INT(ABS(入力用!$BE233)/1000),1))</f>
        <v/>
      </c>
      <c r="AW233" s="564" t="str">
        <f>IF(ABS(入力用!$BE233)&lt;100,"",RIGHTB(INT(ABS(入力用!$BE233)/100),1))</f>
        <v/>
      </c>
      <c r="AX233" s="565" t="str">
        <f>IF(ABS(入力用!$BE233)&lt;10,"",RIGHTB(INT(ABS(入力用!$BE233)/10),1))</f>
        <v/>
      </c>
      <c r="AY233" s="542" t="str">
        <f>IF(ABS(入力用!$BE233)=0,"",RIGHTB(入力用!$BE233,1))</f>
        <v/>
      </c>
      <c r="AZ233" s="410"/>
      <c r="BA233" s="568"/>
      <c r="BB233" s="568"/>
      <c r="BC233" s="569"/>
      <c r="BD233" s="412"/>
      <c r="BE233" s="413"/>
      <c r="BF233" s="413"/>
      <c r="BG233" s="413"/>
      <c r="BH233" s="413"/>
      <c r="BI233" s="414"/>
      <c r="BJ233" s="415"/>
      <c r="BK233" s="416"/>
      <c r="BL233" s="417"/>
      <c r="BM233" s="418"/>
      <c r="BN233" s="493"/>
      <c r="BO233" s="417"/>
      <c r="BP233" s="418"/>
      <c r="BQ233" s="493"/>
      <c r="BR233" s="563"/>
      <c r="BS233" s="566"/>
      <c r="BT233" s="475"/>
      <c r="BU233" s="418"/>
      <c r="BV233" s="493"/>
      <c r="BW233" s="417"/>
      <c r="BX233" s="418"/>
      <c r="BY233" s="493"/>
      <c r="BZ233" s="563"/>
      <c r="CA233" s="474"/>
    </row>
    <row r="234" spans="1:79" ht="13.5" customHeight="1" x14ac:dyDescent="0.15">
      <c r="A234" s="435"/>
      <c r="B234" s="430"/>
      <c r="C234" s="431"/>
      <c r="D234" s="431"/>
      <c r="E234" s="431"/>
      <c r="F234" s="431"/>
      <c r="G234" s="431"/>
      <c r="H234" s="431"/>
      <c r="I234" s="432"/>
      <c r="J234" s="547" t="str">
        <f>IF(入力用!F234="","",入力用!F234)</f>
        <v/>
      </c>
      <c r="K234" s="548"/>
      <c r="L234" s="548"/>
      <c r="M234" s="548"/>
      <c r="N234" s="548"/>
      <c r="O234" s="549"/>
      <c r="P234" s="430"/>
      <c r="Q234" s="431"/>
      <c r="R234" s="431"/>
      <c r="S234" s="431"/>
      <c r="T234" s="431"/>
      <c r="U234" s="431"/>
      <c r="V234" s="431"/>
      <c r="W234" s="431"/>
      <c r="X234" s="431"/>
      <c r="Y234" s="431"/>
      <c r="Z234" s="431"/>
      <c r="AA234" s="432"/>
      <c r="AB234" s="430"/>
      <c r="AC234" s="432"/>
      <c r="AD234" s="554"/>
      <c r="AE234" s="558"/>
      <c r="AF234" s="559"/>
      <c r="AG234" s="560"/>
      <c r="AH234" s="100" t="str">
        <f>IF(ABS(入力用!$AV233)&lt;10000000,"",RIGHTB(INT(ABS(入力用!$AV233)/10000000),1))</f>
        <v/>
      </c>
      <c r="AI234" s="101" t="str">
        <f>IF(ABS(入力用!$AV233)&lt;1000000,"",RIGHTB(INT(ABS(入力用!$AV233)/1000000),1))</f>
        <v/>
      </c>
      <c r="AJ234" s="564"/>
      <c r="AK234" s="565"/>
      <c r="AL234" s="567"/>
      <c r="AM234" s="564"/>
      <c r="AN234" s="565"/>
      <c r="AO234" s="542"/>
      <c r="AP234" s="511"/>
      <c r="AQ234" s="513"/>
      <c r="AR234" s="514"/>
      <c r="AS234" s="91" t="str">
        <f>IF(ABS(入力用!$BE233)&lt;1000000,"",RIGHTB(INT(ABS(入力用!$BE233)/1000000),1))</f>
        <v/>
      </c>
      <c r="AT234" s="93" t="str">
        <f>IF(ABS(入力用!$BE233)&lt;100000,"",RIGHTB(INT(ABS(入力用!$BE233)/100000),1))</f>
        <v/>
      </c>
      <c r="AU234" s="565"/>
      <c r="AV234" s="567"/>
      <c r="AW234" s="564"/>
      <c r="AX234" s="565"/>
      <c r="AY234" s="542"/>
      <c r="AZ234" s="411"/>
      <c r="BA234" s="388"/>
      <c r="BB234" s="388"/>
      <c r="BC234" s="390"/>
      <c r="BD234" s="378"/>
      <c r="BE234" s="379"/>
      <c r="BF234" s="379"/>
      <c r="BG234" s="379"/>
      <c r="BH234" s="379"/>
      <c r="BI234" s="380"/>
      <c r="BJ234" s="395"/>
      <c r="BK234" s="397"/>
      <c r="BL234" s="399"/>
      <c r="BM234" s="401"/>
      <c r="BN234" s="403"/>
      <c r="BO234" s="399"/>
      <c r="BP234" s="401"/>
      <c r="BQ234" s="403"/>
      <c r="BR234" s="405"/>
      <c r="BS234" s="566"/>
      <c r="BT234" s="409"/>
      <c r="BU234" s="401"/>
      <c r="BV234" s="403"/>
      <c r="BW234" s="399"/>
      <c r="BX234" s="401"/>
      <c r="BY234" s="403"/>
      <c r="BZ234" s="405"/>
      <c r="CA234" s="409"/>
    </row>
    <row r="235" spans="1:79" ht="13.5" customHeight="1" x14ac:dyDescent="0.15">
      <c r="A235" s="434" t="str">
        <f>IF(入力用!A235="","",入力用!A235)</f>
        <v/>
      </c>
      <c r="B235" s="427" t="str">
        <f>IF(入力用!B235="","",入力用!B235)</f>
        <v/>
      </c>
      <c r="C235" s="428"/>
      <c r="D235" s="428"/>
      <c r="E235" s="428"/>
      <c r="F235" s="428"/>
      <c r="G235" s="428"/>
      <c r="H235" s="428"/>
      <c r="I235" s="429"/>
      <c r="J235" s="570" t="str">
        <f>IF(入力用!F235="","",入力用!F235)</f>
        <v/>
      </c>
      <c r="K235" s="571"/>
      <c r="L235" s="571"/>
      <c r="M235" s="571"/>
      <c r="N235" s="571"/>
      <c r="O235" s="572"/>
      <c r="P235" s="427" t="str">
        <f>IF(入力用!G235="","",入力用!G235)</f>
        <v/>
      </c>
      <c r="Q235" s="428"/>
      <c r="R235" s="428"/>
      <c r="S235" s="428"/>
      <c r="T235" s="428"/>
      <c r="U235" s="428"/>
      <c r="V235" s="428"/>
      <c r="W235" s="428"/>
      <c r="X235" s="428"/>
      <c r="Y235" s="428"/>
      <c r="Z235" s="428"/>
      <c r="AA235" s="429"/>
      <c r="AB235" s="427" t="str">
        <f>IF(入力用!R235="","",入力用!R235)</f>
        <v/>
      </c>
      <c r="AC235" s="429"/>
      <c r="AD235" s="553" t="str">
        <f>IF(入力用!T235="","",入力用!T235)</f>
        <v/>
      </c>
      <c r="AE235" s="555" t="str">
        <f>IF(入力用!U235="","",入力用!U235)</f>
        <v/>
      </c>
      <c r="AF235" s="556"/>
      <c r="AG235" s="557"/>
      <c r="AH235" s="97" t="str">
        <f>IF(入力用!$AV235&lt;0,"▲","")</f>
        <v/>
      </c>
      <c r="AI235" s="99"/>
      <c r="AJ235" s="564" t="str">
        <f>IF(ABS(入力用!$AV235)&lt;100000,"",RIGHTB(INT(ABS(入力用!$AV235)/100000),1))</f>
        <v/>
      </c>
      <c r="AK235" s="565" t="str">
        <f>IF(ABS(入力用!$AV235)&lt;10000,"",RIGHTB(INT(ABS(入力用!$AV235)/10000),1))</f>
        <v/>
      </c>
      <c r="AL235" s="567" t="str">
        <f>IF(ABS(入力用!$AV235)&lt;1000,"",RIGHTB(INT(ABS(入力用!$AV235)/1000),1))</f>
        <v/>
      </c>
      <c r="AM235" s="564" t="str">
        <f>IF(ABS(入力用!$AV235)&lt;100,"",RIGHTB(INT(ABS(入力用!$AV235)/100),1))</f>
        <v/>
      </c>
      <c r="AN235" s="565" t="str">
        <f>IF(ABS(入力用!$AV235)&lt;10,"",RIGHTB(INT(ABS(入力用!$AV235)/10),1))</f>
        <v/>
      </c>
      <c r="AO235" s="542" t="str">
        <f>IF(ABS(入力用!$AV235)&lt;1,"",RIGHTB(入力用!$AV235,1))</f>
        <v/>
      </c>
      <c r="AP235" s="511" t="str">
        <f>IF(入力用!X235="","",IF(入力用!$AM235=3,"",RIGHTB(INT(入力用!$AT235/10),1)))</f>
        <v/>
      </c>
      <c r="AQ235" s="512" t="str">
        <f>IF(入力用!X235="","",RIGHTB(入力用!$AT235,1))</f>
        <v/>
      </c>
      <c r="AR235" s="514" t="s">
        <v>48</v>
      </c>
      <c r="AS235" s="97" t="str">
        <f>IF(入力用!$AV235&lt;0,"▲","")</f>
        <v/>
      </c>
      <c r="AT235" s="98"/>
      <c r="AU235" s="565" t="str">
        <f>IF(ABS(入力用!$BE235)&lt;10000,"",RIGHTB(INT(ABS(入力用!$BE235)/10000),1))</f>
        <v/>
      </c>
      <c r="AV235" s="567" t="str">
        <f>IF(ABS(入力用!$BE235)&lt;1000,"",RIGHTB(INT(ABS(入力用!$BE235)/1000),1))</f>
        <v/>
      </c>
      <c r="AW235" s="564" t="str">
        <f>IF(ABS(入力用!$BE235)&lt;100,"",RIGHTB(INT(ABS(入力用!$BE235)/100),1))</f>
        <v/>
      </c>
      <c r="AX235" s="565" t="str">
        <f>IF(ABS(入力用!$BE235)&lt;10,"",RIGHTB(INT(ABS(入力用!$BE235)/10),1))</f>
        <v/>
      </c>
      <c r="AY235" s="542" t="str">
        <f>IF(ABS(入力用!$BE235)=0,"",RIGHTB(入力用!$BE235,1))</f>
        <v/>
      </c>
      <c r="AZ235" s="410"/>
      <c r="BA235" s="568"/>
      <c r="BB235" s="568"/>
      <c r="BC235" s="569"/>
      <c r="BD235" s="412"/>
      <c r="BE235" s="413"/>
      <c r="BF235" s="413"/>
      <c r="BG235" s="413"/>
      <c r="BH235" s="413"/>
      <c r="BI235" s="414"/>
      <c r="BJ235" s="415"/>
      <c r="BK235" s="416"/>
      <c r="BL235" s="417"/>
      <c r="BM235" s="418"/>
      <c r="BN235" s="493"/>
      <c r="BO235" s="417"/>
      <c r="BP235" s="418"/>
      <c r="BQ235" s="493"/>
      <c r="BR235" s="563"/>
      <c r="BS235" s="566"/>
      <c r="BT235" s="475"/>
      <c r="BU235" s="418"/>
      <c r="BV235" s="493"/>
      <c r="BW235" s="417"/>
      <c r="BX235" s="418"/>
      <c r="BY235" s="493"/>
      <c r="BZ235" s="563"/>
      <c r="CA235" s="474"/>
    </row>
    <row r="236" spans="1:79" ht="13.5" customHeight="1" x14ac:dyDescent="0.15">
      <c r="A236" s="435"/>
      <c r="B236" s="430"/>
      <c r="C236" s="431"/>
      <c r="D236" s="431"/>
      <c r="E236" s="431"/>
      <c r="F236" s="431"/>
      <c r="G236" s="431"/>
      <c r="H236" s="431"/>
      <c r="I236" s="432"/>
      <c r="J236" s="547" t="str">
        <f>IF(入力用!F236="","",入力用!F236)</f>
        <v/>
      </c>
      <c r="K236" s="548"/>
      <c r="L236" s="548"/>
      <c r="M236" s="548"/>
      <c r="N236" s="548"/>
      <c r="O236" s="549"/>
      <c r="P236" s="430"/>
      <c r="Q236" s="431"/>
      <c r="R236" s="431"/>
      <c r="S236" s="431"/>
      <c r="T236" s="431"/>
      <c r="U236" s="431"/>
      <c r="V236" s="431"/>
      <c r="W236" s="431"/>
      <c r="X236" s="431"/>
      <c r="Y236" s="431"/>
      <c r="Z236" s="431"/>
      <c r="AA236" s="432"/>
      <c r="AB236" s="430"/>
      <c r="AC236" s="432"/>
      <c r="AD236" s="554"/>
      <c r="AE236" s="558"/>
      <c r="AF236" s="559"/>
      <c r="AG236" s="560"/>
      <c r="AH236" s="100" t="str">
        <f>IF(ABS(入力用!$AV235)&lt;10000000,"",RIGHTB(INT(ABS(入力用!$AV235)/10000000),1))</f>
        <v/>
      </c>
      <c r="AI236" s="101" t="str">
        <f>IF(ABS(入力用!$AV235)&lt;1000000,"",RIGHTB(INT(ABS(入力用!$AV235)/1000000),1))</f>
        <v/>
      </c>
      <c r="AJ236" s="564"/>
      <c r="AK236" s="565"/>
      <c r="AL236" s="567"/>
      <c r="AM236" s="564"/>
      <c r="AN236" s="565"/>
      <c r="AO236" s="542"/>
      <c r="AP236" s="511"/>
      <c r="AQ236" s="513"/>
      <c r="AR236" s="514"/>
      <c r="AS236" s="91" t="str">
        <f>IF(ABS(入力用!$BE235)&lt;1000000,"",RIGHTB(INT(ABS(入力用!$BE235)/1000000),1))</f>
        <v/>
      </c>
      <c r="AT236" s="93" t="str">
        <f>IF(ABS(入力用!$BE235)&lt;100000,"",RIGHTB(INT(ABS(入力用!$BE235)/100000),1))</f>
        <v/>
      </c>
      <c r="AU236" s="565"/>
      <c r="AV236" s="567"/>
      <c r="AW236" s="564"/>
      <c r="AX236" s="565"/>
      <c r="AY236" s="542"/>
      <c r="AZ236" s="411"/>
      <c r="BA236" s="388"/>
      <c r="BB236" s="388"/>
      <c r="BC236" s="390"/>
      <c r="BD236" s="378"/>
      <c r="BE236" s="379"/>
      <c r="BF236" s="379"/>
      <c r="BG236" s="379"/>
      <c r="BH236" s="379"/>
      <c r="BI236" s="380"/>
      <c r="BJ236" s="395"/>
      <c r="BK236" s="397"/>
      <c r="BL236" s="399"/>
      <c r="BM236" s="401"/>
      <c r="BN236" s="403"/>
      <c r="BO236" s="399"/>
      <c r="BP236" s="401"/>
      <c r="BQ236" s="403"/>
      <c r="BR236" s="405"/>
      <c r="BS236" s="566"/>
      <c r="BT236" s="409"/>
      <c r="BU236" s="401"/>
      <c r="BV236" s="403"/>
      <c r="BW236" s="399"/>
      <c r="BX236" s="401"/>
      <c r="BY236" s="403"/>
      <c r="BZ236" s="405"/>
      <c r="CA236" s="409"/>
    </row>
    <row r="237" spans="1:79" ht="13.5" customHeight="1" x14ac:dyDescent="0.15">
      <c r="A237" s="434" t="str">
        <f>IF(入力用!A237="","",入力用!A237)</f>
        <v/>
      </c>
      <c r="B237" s="427" t="str">
        <f>IF(入力用!B237="","",入力用!B237)</f>
        <v/>
      </c>
      <c r="C237" s="428"/>
      <c r="D237" s="428"/>
      <c r="E237" s="428"/>
      <c r="F237" s="428"/>
      <c r="G237" s="428"/>
      <c r="H237" s="428"/>
      <c r="I237" s="429"/>
      <c r="J237" s="570" t="str">
        <f>IF(入力用!F237="","",入力用!F237)</f>
        <v/>
      </c>
      <c r="K237" s="571"/>
      <c r="L237" s="571"/>
      <c r="M237" s="571"/>
      <c r="N237" s="571"/>
      <c r="O237" s="572"/>
      <c r="P237" s="427" t="str">
        <f>IF(入力用!G237="","",入力用!G237)</f>
        <v/>
      </c>
      <c r="Q237" s="428"/>
      <c r="R237" s="428"/>
      <c r="S237" s="428"/>
      <c r="T237" s="428"/>
      <c r="U237" s="428"/>
      <c r="V237" s="428"/>
      <c r="W237" s="428"/>
      <c r="X237" s="428"/>
      <c r="Y237" s="428"/>
      <c r="Z237" s="428"/>
      <c r="AA237" s="429"/>
      <c r="AB237" s="427" t="str">
        <f>IF(入力用!R237="","",入力用!R237)</f>
        <v/>
      </c>
      <c r="AC237" s="429"/>
      <c r="AD237" s="553" t="str">
        <f>IF(入力用!T237="","",入力用!T237)</f>
        <v/>
      </c>
      <c r="AE237" s="555" t="str">
        <f>IF(入力用!U237="","",入力用!U237)</f>
        <v/>
      </c>
      <c r="AF237" s="556"/>
      <c r="AG237" s="557"/>
      <c r="AH237" s="97" t="str">
        <f>IF(入力用!$AV237&lt;0,"▲","")</f>
        <v/>
      </c>
      <c r="AI237" s="99"/>
      <c r="AJ237" s="564" t="str">
        <f>IF(ABS(入力用!$AV237)&lt;100000,"",RIGHTB(INT(ABS(入力用!$AV237)/100000),1))</f>
        <v/>
      </c>
      <c r="AK237" s="565" t="str">
        <f>IF(ABS(入力用!$AV237)&lt;10000,"",RIGHTB(INT(ABS(入力用!$AV237)/10000),1))</f>
        <v/>
      </c>
      <c r="AL237" s="567" t="str">
        <f>IF(ABS(入力用!$AV237)&lt;1000,"",RIGHTB(INT(ABS(入力用!$AV237)/1000),1))</f>
        <v/>
      </c>
      <c r="AM237" s="564" t="str">
        <f>IF(ABS(入力用!$AV237)&lt;100,"",RIGHTB(INT(ABS(入力用!$AV237)/100),1))</f>
        <v/>
      </c>
      <c r="AN237" s="565" t="str">
        <f>IF(ABS(入力用!$AV237)&lt;10,"",RIGHTB(INT(ABS(入力用!$AV237)/10),1))</f>
        <v/>
      </c>
      <c r="AO237" s="542" t="str">
        <f>IF(ABS(入力用!$AV237)&lt;1,"",RIGHTB(入力用!$AV237,1))</f>
        <v/>
      </c>
      <c r="AP237" s="511" t="str">
        <f>IF(入力用!X237="","",IF(入力用!$AM237=3,"",RIGHTB(INT(入力用!$AT237/10),1)))</f>
        <v/>
      </c>
      <c r="AQ237" s="512" t="str">
        <f>IF(入力用!X237="","",RIGHTB(入力用!$AT237,1))</f>
        <v/>
      </c>
      <c r="AR237" s="514" t="s">
        <v>48</v>
      </c>
      <c r="AS237" s="97" t="str">
        <f>IF(入力用!$AV237&lt;0,"▲","")</f>
        <v/>
      </c>
      <c r="AT237" s="98"/>
      <c r="AU237" s="565" t="str">
        <f>IF(ABS(入力用!$BE237)&lt;10000,"",RIGHTB(INT(ABS(入力用!$BE237)/10000),1))</f>
        <v/>
      </c>
      <c r="AV237" s="567" t="str">
        <f>IF(ABS(入力用!$BE237)&lt;1000,"",RIGHTB(INT(ABS(入力用!$BE237)/1000),1))</f>
        <v/>
      </c>
      <c r="AW237" s="564" t="str">
        <f>IF(ABS(入力用!$BE237)&lt;100,"",RIGHTB(INT(ABS(入力用!$BE237)/100),1))</f>
        <v/>
      </c>
      <c r="AX237" s="565" t="str">
        <f>IF(ABS(入力用!$BE237)&lt;10,"",RIGHTB(INT(ABS(入力用!$BE237)/10),1))</f>
        <v/>
      </c>
      <c r="AY237" s="542" t="str">
        <f>IF(ABS(入力用!$BE237)=0,"",RIGHTB(入力用!$BE237,1))</f>
        <v/>
      </c>
      <c r="AZ237" s="410"/>
      <c r="BA237" s="568"/>
      <c r="BB237" s="568"/>
      <c r="BC237" s="569"/>
      <c r="BD237" s="412"/>
      <c r="BE237" s="413"/>
      <c r="BF237" s="413"/>
      <c r="BG237" s="413"/>
      <c r="BH237" s="413"/>
      <c r="BI237" s="414"/>
      <c r="BJ237" s="415"/>
      <c r="BK237" s="416"/>
      <c r="BL237" s="417"/>
      <c r="BM237" s="418"/>
      <c r="BN237" s="493"/>
      <c r="BO237" s="417"/>
      <c r="BP237" s="418"/>
      <c r="BQ237" s="493"/>
      <c r="BR237" s="563"/>
      <c r="BS237" s="566"/>
      <c r="BT237" s="475"/>
      <c r="BU237" s="418"/>
      <c r="BV237" s="493"/>
      <c r="BW237" s="417"/>
      <c r="BX237" s="418"/>
      <c r="BY237" s="493"/>
      <c r="BZ237" s="563"/>
      <c r="CA237" s="474"/>
    </row>
    <row r="238" spans="1:79" ht="13.5" customHeight="1" x14ac:dyDescent="0.15">
      <c r="A238" s="435"/>
      <c r="B238" s="430"/>
      <c r="C238" s="431"/>
      <c r="D238" s="431"/>
      <c r="E238" s="431"/>
      <c r="F238" s="431"/>
      <c r="G238" s="431"/>
      <c r="H238" s="431"/>
      <c r="I238" s="432"/>
      <c r="J238" s="547" t="str">
        <f>IF(入力用!F238="","",入力用!F238)</f>
        <v/>
      </c>
      <c r="K238" s="548"/>
      <c r="L238" s="548"/>
      <c r="M238" s="548"/>
      <c r="N238" s="548"/>
      <c r="O238" s="549"/>
      <c r="P238" s="430"/>
      <c r="Q238" s="431"/>
      <c r="R238" s="431"/>
      <c r="S238" s="431"/>
      <c r="T238" s="431"/>
      <c r="U238" s="431"/>
      <c r="V238" s="431"/>
      <c r="W238" s="431"/>
      <c r="X238" s="431"/>
      <c r="Y238" s="431"/>
      <c r="Z238" s="431"/>
      <c r="AA238" s="432"/>
      <c r="AB238" s="430"/>
      <c r="AC238" s="432"/>
      <c r="AD238" s="554"/>
      <c r="AE238" s="558"/>
      <c r="AF238" s="559"/>
      <c r="AG238" s="560"/>
      <c r="AH238" s="100" t="str">
        <f>IF(ABS(入力用!$AV237)&lt;10000000,"",RIGHTB(INT(ABS(入力用!$AV237)/10000000),1))</f>
        <v/>
      </c>
      <c r="AI238" s="101" t="str">
        <f>IF(ABS(入力用!$AV237)&lt;1000000,"",RIGHTB(INT(ABS(入力用!$AV237)/1000000),1))</f>
        <v/>
      </c>
      <c r="AJ238" s="564"/>
      <c r="AK238" s="565"/>
      <c r="AL238" s="567"/>
      <c r="AM238" s="564"/>
      <c r="AN238" s="565"/>
      <c r="AO238" s="542"/>
      <c r="AP238" s="511"/>
      <c r="AQ238" s="513"/>
      <c r="AR238" s="514"/>
      <c r="AS238" s="91" t="str">
        <f>IF(ABS(入力用!$BE237)&lt;1000000,"",RIGHTB(INT(ABS(入力用!$BE237)/1000000),1))</f>
        <v/>
      </c>
      <c r="AT238" s="93" t="str">
        <f>IF(ABS(入力用!$BE237)&lt;100000,"",RIGHTB(INT(ABS(入力用!$BE237)/100000),1))</f>
        <v/>
      </c>
      <c r="AU238" s="565"/>
      <c r="AV238" s="567"/>
      <c r="AW238" s="564"/>
      <c r="AX238" s="565"/>
      <c r="AY238" s="542"/>
      <c r="AZ238" s="411"/>
      <c r="BA238" s="388"/>
      <c r="BB238" s="388"/>
      <c r="BC238" s="390"/>
      <c r="BD238" s="378"/>
      <c r="BE238" s="379"/>
      <c r="BF238" s="379"/>
      <c r="BG238" s="379"/>
      <c r="BH238" s="379"/>
      <c r="BI238" s="380"/>
      <c r="BJ238" s="395"/>
      <c r="BK238" s="397"/>
      <c r="BL238" s="399"/>
      <c r="BM238" s="401"/>
      <c r="BN238" s="403"/>
      <c r="BO238" s="399"/>
      <c r="BP238" s="401"/>
      <c r="BQ238" s="403"/>
      <c r="BR238" s="405"/>
      <c r="BS238" s="566"/>
      <c r="BT238" s="409"/>
      <c r="BU238" s="401"/>
      <c r="BV238" s="403"/>
      <c r="BW238" s="399"/>
      <c r="BX238" s="401"/>
      <c r="BY238" s="403"/>
      <c r="BZ238" s="405"/>
      <c r="CA238" s="409"/>
    </row>
    <row r="239" spans="1:79" ht="13.5" customHeight="1" x14ac:dyDescent="0.15">
      <c r="A239" s="434" t="str">
        <f>IF(入力用!A239="","",入力用!A239)</f>
        <v/>
      </c>
      <c r="B239" s="427" t="str">
        <f>IF(入力用!B239="","",入力用!B239)</f>
        <v/>
      </c>
      <c r="C239" s="428"/>
      <c r="D239" s="428"/>
      <c r="E239" s="428"/>
      <c r="F239" s="428"/>
      <c r="G239" s="428"/>
      <c r="H239" s="428"/>
      <c r="I239" s="429"/>
      <c r="J239" s="570" t="str">
        <f>IF(入力用!F239="","",入力用!F239)</f>
        <v/>
      </c>
      <c r="K239" s="571"/>
      <c r="L239" s="571"/>
      <c r="M239" s="571"/>
      <c r="N239" s="571"/>
      <c r="O239" s="572"/>
      <c r="P239" s="427" t="str">
        <f>IF(入力用!G239="","",入力用!G239)</f>
        <v/>
      </c>
      <c r="Q239" s="428"/>
      <c r="R239" s="428"/>
      <c r="S239" s="428"/>
      <c r="T239" s="428"/>
      <c r="U239" s="428"/>
      <c r="V239" s="428"/>
      <c r="W239" s="428"/>
      <c r="X239" s="428"/>
      <c r="Y239" s="428"/>
      <c r="Z239" s="428"/>
      <c r="AA239" s="429"/>
      <c r="AB239" s="427" t="str">
        <f>IF(入力用!R239="","",入力用!R239)</f>
        <v/>
      </c>
      <c r="AC239" s="429"/>
      <c r="AD239" s="553" t="str">
        <f>IF(入力用!T239="","",入力用!T239)</f>
        <v/>
      </c>
      <c r="AE239" s="555" t="str">
        <f>IF(入力用!U239="","",入力用!U239)</f>
        <v/>
      </c>
      <c r="AF239" s="556"/>
      <c r="AG239" s="557"/>
      <c r="AH239" s="97" t="str">
        <f>IF(入力用!$AV239&lt;0,"▲","")</f>
        <v/>
      </c>
      <c r="AI239" s="99"/>
      <c r="AJ239" s="564" t="str">
        <f>IF(ABS(入力用!$AV239)&lt;100000,"",RIGHTB(INT(ABS(入力用!$AV239)/100000),1))</f>
        <v/>
      </c>
      <c r="AK239" s="565" t="str">
        <f>IF(ABS(入力用!$AV239)&lt;10000,"",RIGHTB(INT(ABS(入力用!$AV239)/10000),1))</f>
        <v/>
      </c>
      <c r="AL239" s="567" t="str">
        <f>IF(ABS(入力用!$AV239)&lt;1000,"",RIGHTB(INT(ABS(入力用!$AV239)/1000),1))</f>
        <v/>
      </c>
      <c r="AM239" s="564" t="str">
        <f>IF(ABS(入力用!$AV239)&lt;100,"",RIGHTB(INT(ABS(入力用!$AV239)/100),1))</f>
        <v/>
      </c>
      <c r="AN239" s="565" t="str">
        <f>IF(ABS(入力用!$AV239)&lt;10,"",RIGHTB(INT(ABS(入力用!$AV239)/10),1))</f>
        <v/>
      </c>
      <c r="AO239" s="542" t="str">
        <f>IF(ABS(入力用!$AV239)&lt;1,"",RIGHTB(入力用!$AV239,1))</f>
        <v/>
      </c>
      <c r="AP239" s="511" t="str">
        <f>IF(入力用!X239="","",IF(入力用!$AM239=3,"",RIGHTB(INT(入力用!$AT239/10),1)))</f>
        <v/>
      </c>
      <c r="AQ239" s="512" t="str">
        <f>IF(入力用!X239="","",RIGHTB(入力用!$AT239,1))</f>
        <v/>
      </c>
      <c r="AR239" s="514" t="s">
        <v>48</v>
      </c>
      <c r="AS239" s="97" t="str">
        <f>IF(入力用!$AV239&lt;0,"▲","")</f>
        <v/>
      </c>
      <c r="AT239" s="98"/>
      <c r="AU239" s="565" t="str">
        <f>IF(ABS(入力用!$BE239)&lt;10000,"",RIGHTB(INT(ABS(入力用!$BE239)/10000),1))</f>
        <v/>
      </c>
      <c r="AV239" s="567" t="str">
        <f>IF(ABS(入力用!$BE239)&lt;1000,"",RIGHTB(INT(ABS(入力用!$BE239)/1000),1))</f>
        <v/>
      </c>
      <c r="AW239" s="564" t="str">
        <f>IF(ABS(入力用!$BE239)&lt;100,"",RIGHTB(INT(ABS(入力用!$BE239)/100),1))</f>
        <v/>
      </c>
      <c r="AX239" s="565" t="str">
        <f>IF(ABS(入力用!$BE239)&lt;10,"",RIGHTB(INT(ABS(入力用!$BE239)/10),1))</f>
        <v/>
      </c>
      <c r="AY239" s="542" t="str">
        <f>IF(ABS(入力用!$BE239)=0,"",RIGHTB(入力用!$BE239,1))</f>
        <v/>
      </c>
      <c r="AZ239" s="410"/>
      <c r="BA239" s="568"/>
      <c r="BB239" s="568"/>
      <c r="BC239" s="569"/>
      <c r="BD239" s="412"/>
      <c r="BE239" s="413"/>
      <c r="BF239" s="413"/>
      <c r="BG239" s="413"/>
      <c r="BH239" s="413"/>
      <c r="BI239" s="414"/>
      <c r="BJ239" s="415"/>
      <c r="BK239" s="416"/>
      <c r="BL239" s="417"/>
      <c r="BM239" s="418"/>
      <c r="BN239" s="493"/>
      <c r="BO239" s="417"/>
      <c r="BP239" s="418"/>
      <c r="BQ239" s="493"/>
      <c r="BR239" s="563"/>
      <c r="BS239" s="566"/>
      <c r="BT239" s="475"/>
      <c r="BU239" s="418"/>
      <c r="BV239" s="493"/>
      <c r="BW239" s="417"/>
      <c r="BX239" s="418"/>
      <c r="BY239" s="493"/>
      <c r="BZ239" s="563"/>
      <c r="CA239" s="474"/>
    </row>
    <row r="240" spans="1:79" ht="13.5" customHeight="1" x14ac:dyDescent="0.15">
      <c r="A240" s="435"/>
      <c r="B240" s="430"/>
      <c r="C240" s="431"/>
      <c r="D240" s="431"/>
      <c r="E240" s="431"/>
      <c r="F240" s="431"/>
      <c r="G240" s="431"/>
      <c r="H240" s="431"/>
      <c r="I240" s="432"/>
      <c r="J240" s="547" t="str">
        <f>IF(入力用!F240="","",入力用!F240)</f>
        <v/>
      </c>
      <c r="K240" s="548"/>
      <c r="L240" s="548"/>
      <c r="M240" s="548"/>
      <c r="N240" s="548"/>
      <c r="O240" s="549"/>
      <c r="P240" s="430"/>
      <c r="Q240" s="431"/>
      <c r="R240" s="431"/>
      <c r="S240" s="431"/>
      <c r="T240" s="431"/>
      <c r="U240" s="431"/>
      <c r="V240" s="431"/>
      <c r="W240" s="431"/>
      <c r="X240" s="431"/>
      <c r="Y240" s="431"/>
      <c r="Z240" s="431"/>
      <c r="AA240" s="432"/>
      <c r="AB240" s="430"/>
      <c r="AC240" s="432"/>
      <c r="AD240" s="554"/>
      <c r="AE240" s="558"/>
      <c r="AF240" s="559"/>
      <c r="AG240" s="560"/>
      <c r="AH240" s="100" t="str">
        <f>IF(ABS(入力用!$AV239)&lt;10000000,"",RIGHTB(INT(ABS(入力用!$AV239)/10000000),1))</f>
        <v/>
      </c>
      <c r="AI240" s="101" t="str">
        <f>IF(ABS(入力用!$AV239)&lt;1000000,"",RIGHTB(INT(ABS(入力用!$AV239)/1000000),1))</f>
        <v/>
      </c>
      <c r="AJ240" s="564"/>
      <c r="AK240" s="565"/>
      <c r="AL240" s="567"/>
      <c r="AM240" s="564"/>
      <c r="AN240" s="565"/>
      <c r="AO240" s="542"/>
      <c r="AP240" s="511"/>
      <c r="AQ240" s="513"/>
      <c r="AR240" s="514"/>
      <c r="AS240" s="91" t="str">
        <f>IF(ABS(入力用!$BE239)&lt;1000000,"",RIGHTB(INT(ABS(入力用!$BE239)/1000000),1))</f>
        <v/>
      </c>
      <c r="AT240" s="93" t="str">
        <f>IF(ABS(入力用!$BE239)&lt;100000,"",RIGHTB(INT(ABS(入力用!$BE239)/100000),1))</f>
        <v/>
      </c>
      <c r="AU240" s="565"/>
      <c r="AV240" s="567"/>
      <c r="AW240" s="564"/>
      <c r="AX240" s="565"/>
      <c r="AY240" s="542"/>
      <c r="AZ240" s="411"/>
      <c r="BA240" s="388"/>
      <c r="BB240" s="388"/>
      <c r="BC240" s="390"/>
      <c r="BD240" s="378"/>
      <c r="BE240" s="379"/>
      <c r="BF240" s="379"/>
      <c r="BG240" s="379"/>
      <c r="BH240" s="379"/>
      <c r="BI240" s="380"/>
      <c r="BJ240" s="395"/>
      <c r="BK240" s="397"/>
      <c r="BL240" s="399"/>
      <c r="BM240" s="401"/>
      <c r="BN240" s="403"/>
      <c r="BO240" s="399"/>
      <c r="BP240" s="401"/>
      <c r="BQ240" s="403"/>
      <c r="BR240" s="405"/>
      <c r="BS240" s="566"/>
      <c r="BT240" s="409"/>
      <c r="BU240" s="401"/>
      <c r="BV240" s="403"/>
      <c r="BW240" s="399"/>
      <c r="BX240" s="401"/>
      <c r="BY240" s="403"/>
      <c r="BZ240" s="405"/>
      <c r="CA240" s="409"/>
    </row>
    <row r="241" spans="1:79" ht="13.5" customHeight="1" x14ac:dyDescent="0.15">
      <c r="A241" s="434" t="str">
        <f>IF(入力用!A241="","",入力用!A241)</f>
        <v/>
      </c>
      <c r="B241" s="427" t="str">
        <f>IF(入力用!B241="","",入力用!B241)</f>
        <v/>
      </c>
      <c r="C241" s="428"/>
      <c r="D241" s="428"/>
      <c r="E241" s="428"/>
      <c r="F241" s="428"/>
      <c r="G241" s="428"/>
      <c r="H241" s="428"/>
      <c r="I241" s="429"/>
      <c r="J241" s="570" t="str">
        <f>IF(入力用!F241="","",入力用!F241)</f>
        <v/>
      </c>
      <c r="K241" s="571"/>
      <c r="L241" s="571"/>
      <c r="M241" s="571"/>
      <c r="N241" s="571"/>
      <c r="O241" s="572"/>
      <c r="P241" s="427" t="str">
        <f>IF(入力用!G241="","",入力用!G241)</f>
        <v/>
      </c>
      <c r="Q241" s="428"/>
      <c r="R241" s="428"/>
      <c r="S241" s="428"/>
      <c r="T241" s="428"/>
      <c r="U241" s="428"/>
      <c r="V241" s="428"/>
      <c r="W241" s="428"/>
      <c r="X241" s="428"/>
      <c r="Y241" s="428"/>
      <c r="Z241" s="428"/>
      <c r="AA241" s="429"/>
      <c r="AB241" s="427" t="str">
        <f>IF(入力用!R241="","",入力用!R241)</f>
        <v/>
      </c>
      <c r="AC241" s="429"/>
      <c r="AD241" s="553" t="str">
        <f>IF(入力用!T241="","",入力用!T241)</f>
        <v/>
      </c>
      <c r="AE241" s="555" t="str">
        <f>IF(入力用!U241="","",入力用!U241)</f>
        <v/>
      </c>
      <c r="AF241" s="556"/>
      <c r="AG241" s="557"/>
      <c r="AH241" s="97" t="str">
        <f>IF(入力用!$AV241&lt;0,"▲","")</f>
        <v/>
      </c>
      <c r="AI241" s="99"/>
      <c r="AJ241" s="564" t="str">
        <f>IF(ABS(入力用!$AV241)&lt;100000,"",RIGHTB(INT(ABS(入力用!$AV241)/100000),1))</f>
        <v/>
      </c>
      <c r="AK241" s="565" t="str">
        <f>IF(ABS(入力用!$AV241)&lt;10000,"",RIGHTB(INT(ABS(入力用!$AV241)/10000),1))</f>
        <v/>
      </c>
      <c r="AL241" s="567" t="str">
        <f>IF(ABS(入力用!$AV241)&lt;1000,"",RIGHTB(INT(ABS(入力用!$AV241)/1000),1))</f>
        <v/>
      </c>
      <c r="AM241" s="564" t="str">
        <f>IF(ABS(入力用!$AV241)&lt;100,"",RIGHTB(INT(ABS(入力用!$AV241)/100),1))</f>
        <v/>
      </c>
      <c r="AN241" s="565" t="str">
        <f>IF(ABS(入力用!$AV241)&lt;10,"",RIGHTB(INT(ABS(入力用!$AV241)/10),1))</f>
        <v/>
      </c>
      <c r="AO241" s="542" t="str">
        <f>IF(ABS(入力用!$AV241)&lt;1,"",RIGHTB(入力用!$AV241,1))</f>
        <v/>
      </c>
      <c r="AP241" s="511" t="str">
        <f>IF(入力用!X241="","",IF(入力用!$AM241=3,"",RIGHTB(INT(入力用!$AT241/10),1)))</f>
        <v/>
      </c>
      <c r="AQ241" s="512" t="str">
        <f>IF(入力用!X241="","",RIGHTB(入力用!$AT241,1))</f>
        <v/>
      </c>
      <c r="AR241" s="514" t="s">
        <v>48</v>
      </c>
      <c r="AS241" s="97" t="str">
        <f>IF(入力用!$AV241&lt;0,"▲","")</f>
        <v/>
      </c>
      <c r="AT241" s="98"/>
      <c r="AU241" s="565" t="str">
        <f>IF(ABS(入力用!$BE241)&lt;10000,"",RIGHTB(INT(ABS(入力用!$BE241)/10000),1))</f>
        <v/>
      </c>
      <c r="AV241" s="567" t="str">
        <f>IF(ABS(入力用!$BE241)&lt;1000,"",RIGHTB(INT(ABS(入力用!$BE241)/1000),1))</f>
        <v/>
      </c>
      <c r="AW241" s="564" t="str">
        <f>IF(ABS(入力用!$BE241)&lt;100,"",RIGHTB(INT(ABS(入力用!$BE241)/100),1))</f>
        <v/>
      </c>
      <c r="AX241" s="565" t="str">
        <f>IF(ABS(入力用!$BE241)&lt;10,"",RIGHTB(INT(ABS(入力用!$BE241)/10),1))</f>
        <v/>
      </c>
      <c r="AY241" s="542" t="str">
        <f>IF(ABS(入力用!$BE241)=0,"",RIGHTB(入力用!$BE241,1))</f>
        <v/>
      </c>
      <c r="AZ241" s="410"/>
      <c r="BA241" s="568"/>
      <c r="BB241" s="568"/>
      <c r="BC241" s="569"/>
      <c r="BD241" s="412"/>
      <c r="BE241" s="413"/>
      <c r="BF241" s="413"/>
      <c r="BG241" s="413"/>
      <c r="BH241" s="413"/>
      <c r="BI241" s="414"/>
      <c r="BJ241" s="415"/>
      <c r="BK241" s="416"/>
      <c r="BL241" s="417"/>
      <c r="BM241" s="418"/>
      <c r="BN241" s="493"/>
      <c r="BO241" s="417"/>
      <c r="BP241" s="418"/>
      <c r="BQ241" s="493"/>
      <c r="BR241" s="563"/>
      <c r="BS241" s="566"/>
      <c r="BT241" s="475"/>
      <c r="BU241" s="418"/>
      <c r="BV241" s="493"/>
      <c r="BW241" s="417"/>
      <c r="BX241" s="418"/>
      <c r="BY241" s="493"/>
      <c r="BZ241" s="563"/>
      <c r="CA241" s="474"/>
    </row>
    <row r="242" spans="1:79" ht="13.5" customHeight="1" x14ac:dyDescent="0.15">
      <c r="A242" s="435"/>
      <c r="B242" s="430"/>
      <c r="C242" s="431"/>
      <c r="D242" s="431"/>
      <c r="E242" s="431"/>
      <c r="F242" s="431"/>
      <c r="G242" s="431"/>
      <c r="H242" s="431"/>
      <c r="I242" s="432"/>
      <c r="J242" s="547" t="str">
        <f>IF(入力用!F242="","",入力用!F242)</f>
        <v/>
      </c>
      <c r="K242" s="548"/>
      <c r="L242" s="548"/>
      <c r="M242" s="548"/>
      <c r="N242" s="548"/>
      <c r="O242" s="549"/>
      <c r="P242" s="430"/>
      <c r="Q242" s="431"/>
      <c r="R242" s="431"/>
      <c r="S242" s="431"/>
      <c r="T242" s="431"/>
      <c r="U242" s="431"/>
      <c r="V242" s="431"/>
      <c r="W242" s="431"/>
      <c r="X242" s="431"/>
      <c r="Y242" s="431"/>
      <c r="Z242" s="431"/>
      <c r="AA242" s="432"/>
      <c r="AB242" s="430"/>
      <c r="AC242" s="432"/>
      <c r="AD242" s="554"/>
      <c r="AE242" s="558"/>
      <c r="AF242" s="559"/>
      <c r="AG242" s="560"/>
      <c r="AH242" s="100" t="str">
        <f>IF(ABS(入力用!$AV241)&lt;10000000,"",RIGHTB(INT(ABS(入力用!$AV241)/10000000),1))</f>
        <v/>
      </c>
      <c r="AI242" s="101" t="str">
        <f>IF(ABS(入力用!$AV241)&lt;1000000,"",RIGHTB(INT(ABS(入力用!$AV241)/1000000),1))</f>
        <v/>
      </c>
      <c r="AJ242" s="564"/>
      <c r="AK242" s="565"/>
      <c r="AL242" s="567"/>
      <c r="AM242" s="564"/>
      <c r="AN242" s="565"/>
      <c r="AO242" s="542"/>
      <c r="AP242" s="511"/>
      <c r="AQ242" s="513"/>
      <c r="AR242" s="514"/>
      <c r="AS242" s="91" t="str">
        <f>IF(ABS(入力用!$BE241)&lt;1000000,"",RIGHTB(INT(ABS(入力用!$BE241)/1000000),1))</f>
        <v/>
      </c>
      <c r="AT242" s="93" t="str">
        <f>IF(ABS(入力用!$BE241)&lt;100000,"",RIGHTB(INT(ABS(入力用!$BE241)/100000),1))</f>
        <v/>
      </c>
      <c r="AU242" s="565"/>
      <c r="AV242" s="567"/>
      <c r="AW242" s="564"/>
      <c r="AX242" s="565"/>
      <c r="AY242" s="542"/>
      <c r="AZ242" s="411"/>
      <c r="BA242" s="388"/>
      <c r="BB242" s="388"/>
      <c r="BC242" s="390"/>
      <c r="BD242" s="378"/>
      <c r="BE242" s="379"/>
      <c r="BF242" s="379"/>
      <c r="BG242" s="379"/>
      <c r="BH242" s="379"/>
      <c r="BI242" s="380"/>
      <c r="BJ242" s="395"/>
      <c r="BK242" s="397"/>
      <c r="BL242" s="399"/>
      <c r="BM242" s="401"/>
      <c r="BN242" s="403"/>
      <c r="BO242" s="399"/>
      <c r="BP242" s="401"/>
      <c r="BQ242" s="403"/>
      <c r="BR242" s="405"/>
      <c r="BS242" s="566"/>
      <c r="BT242" s="409"/>
      <c r="BU242" s="401"/>
      <c r="BV242" s="403"/>
      <c r="BW242" s="399"/>
      <c r="BX242" s="401"/>
      <c r="BY242" s="403"/>
      <c r="BZ242" s="405"/>
      <c r="CA242" s="409"/>
    </row>
    <row r="243" spans="1:79" ht="13.5" customHeight="1" x14ac:dyDescent="0.15">
      <c r="A243" s="434" t="str">
        <f>IF(入力用!A243="","",入力用!A243)</f>
        <v/>
      </c>
      <c r="B243" s="427" t="str">
        <f>IF(入力用!B243="","",入力用!B243)</f>
        <v/>
      </c>
      <c r="C243" s="428"/>
      <c r="D243" s="428"/>
      <c r="E243" s="428"/>
      <c r="F243" s="428"/>
      <c r="G243" s="428"/>
      <c r="H243" s="428"/>
      <c r="I243" s="429"/>
      <c r="J243" s="570" t="str">
        <f>IF(入力用!F243="","",入力用!F243)</f>
        <v/>
      </c>
      <c r="K243" s="571"/>
      <c r="L243" s="571"/>
      <c r="M243" s="571"/>
      <c r="N243" s="571"/>
      <c r="O243" s="572"/>
      <c r="P243" s="427" t="str">
        <f>IF(入力用!G243="","",入力用!G243)</f>
        <v/>
      </c>
      <c r="Q243" s="428"/>
      <c r="R243" s="428"/>
      <c r="S243" s="428"/>
      <c r="T243" s="428"/>
      <c r="U243" s="428"/>
      <c r="V243" s="428"/>
      <c r="W243" s="428"/>
      <c r="X243" s="428"/>
      <c r="Y243" s="428"/>
      <c r="Z243" s="428"/>
      <c r="AA243" s="429"/>
      <c r="AB243" s="427" t="str">
        <f>IF(入力用!R243="","",入力用!R243)</f>
        <v/>
      </c>
      <c r="AC243" s="429"/>
      <c r="AD243" s="553" t="str">
        <f>IF(入力用!T243="","",入力用!T243)</f>
        <v/>
      </c>
      <c r="AE243" s="555" t="str">
        <f>IF(入力用!U243="","",入力用!U243)</f>
        <v/>
      </c>
      <c r="AF243" s="556"/>
      <c r="AG243" s="557"/>
      <c r="AH243" s="97" t="str">
        <f>IF(入力用!$AV243&lt;0,"▲","")</f>
        <v/>
      </c>
      <c r="AI243" s="99"/>
      <c r="AJ243" s="564" t="str">
        <f>IF(ABS(入力用!$AV243)&lt;100000,"",RIGHTB(INT(ABS(入力用!$AV243)/100000),1))</f>
        <v/>
      </c>
      <c r="AK243" s="565" t="str">
        <f>IF(ABS(入力用!$AV243)&lt;10000,"",RIGHTB(INT(ABS(入力用!$AV243)/10000),1))</f>
        <v/>
      </c>
      <c r="AL243" s="567" t="str">
        <f>IF(ABS(入力用!$AV243)&lt;1000,"",RIGHTB(INT(ABS(入力用!$AV243)/1000),1))</f>
        <v/>
      </c>
      <c r="AM243" s="564" t="str">
        <f>IF(ABS(入力用!$AV243)&lt;100,"",RIGHTB(INT(ABS(入力用!$AV243)/100),1))</f>
        <v/>
      </c>
      <c r="AN243" s="565" t="str">
        <f>IF(ABS(入力用!$AV243)&lt;10,"",RIGHTB(INT(ABS(入力用!$AV243)/10),1))</f>
        <v/>
      </c>
      <c r="AO243" s="542" t="str">
        <f>IF(ABS(入力用!$AV243)&lt;1,"",RIGHTB(入力用!$AV243,1))</f>
        <v/>
      </c>
      <c r="AP243" s="511" t="str">
        <f>IF(入力用!X243="","",IF(入力用!$AM243=3,"",RIGHTB(INT(入力用!$AT243/10),1)))</f>
        <v/>
      </c>
      <c r="AQ243" s="512" t="str">
        <f>IF(入力用!X243="","",RIGHTB(入力用!$AT243,1))</f>
        <v/>
      </c>
      <c r="AR243" s="514" t="s">
        <v>48</v>
      </c>
      <c r="AS243" s="97" t="str">
        <f>IF(入力用!$AV243&lt;0,"▲","")</f>
        <v/>
      </c>
      <c r="AT243" s="98"/>
      <c r="AU243" s="565" t="str">
        <f>IF(ABS(入力用!$BE243)&lt;10000,"",RIGHTB(INT(ABS(入力用!$BE243)/10000),1))</f>
        <v/>
      </c>
      <c r="AV243" s="567" t="str">
        <f>IF(ABS(入力用!$BE243)&lt;1000,"",RIGHTB(INT(ABS(入力用!$BE243)/1000),1))</f>
        <v/>
      </c>
      <c r="AW243" s="564" t="str">
        <f>IF(ABS(入力用!$BE243)&lt;100,"",RIGHTB(INT(ABS(入力用!$BE243)/100),1))</f>
        <v/>
      </c>
      <c r="AX243" s="565" t="str">
        <f>IF(ABS(入力用!$BE243)&lt;10,"",RIGHTB(INT(ABS(入力用!$BE243)/10),1))</f>
        <v/>
      </c>
      <c r="AY243" s="542" t="str">
        <f>IF(ABS(入力用!$BE243)=0,"",RIGHTB(入力用!$BE243,1))</f>
        <v/>
      </c>
      <c r="AZ243" s="410"/>
      <c r="BA243" s="568"/>
      <c r="BB243" s="568"/>
      <c r="BC243" s="569"/>
      <c r="BD243" s="412"/>
      <c r="BE243" s="413"/>
      <c r="BF243" s="413"/>
      <c r="BG243" s="413"/>
      <c r="BH243" s="413"/>
      <c r="BI243" s="414"/>
      <c r="BJ243" s="415"/>
      <c r="BK243" s="416"/>
      <c r="BL243" s="417"/>
      <c r="BM243" s="418"/>
      <c r="BN243" s="493"/>
      <c r="BO243" s="417"/>
      <c r="BP243" s="418"/>
      <c r="BQ243" s="493"/>
      <c r="BR243" s="563"/>
      <c r="BS243" s="566"/>
      <c r="BT243" s="475"/>
      <c r="BU243" s="418"/>
      <c r="BV243" s="493"/>
      <c r="BW243" s="417"/>
      <c r="BX243" s="418"/>
      <c r="BY243" s="493"/>
      <c r="BZ243" s="563"/>
      <c r="CA243" s="474"/>
    </row>
    <row r="244" spans="1:79" ht="13.5" customHeight="1" x14ac:dyDescent="0.15">
      <c r="A244" s="435"/>
      <c r="B244" s="430"/>
      <c r="C244" s="431"/>
      <c r="D244" s="431"/>
      <c r="E244" s="431"/>
      <c r="F244" s="431"/>
      <c r="G244" s="431"/>
      <c r="H244" s="431"/>
      <c r="I244" s="432"/>
      <c r="J244" s="547" t="str">
        <f>IF(入力用!F244="","",入力用!F244)</f>
        <v/>
      </c>
      <c r="K244" s="548"/>
      <c r="L244" s="548"/>
      <c r="M244" s="548"/>
      <c r="N244" s="548"/>
      <c r="O244" s="549"/>
      <c r="P244" s="430"/>
      <c r="Q244" s="431"/>
      <c r="R244" s="431"/>
      <c r="S244" s="431"/>
      <c r="T244" s="431"/>
      <c r="U244" s="431"/>
      <c r="V244" s="431"/>
      <c r="W244" s="431"/>
      <c r="X244" s="431"/>
      <c r="Y244" s="431"/>
      <c r="Z244" s="431"/>
      <c r="AA244" s="432"/>
      <c r="AB244" s="430"/>
      <c r="AC244" s="432"/>
      <c r="AD244" s="554"/>
      <c r="AE244" s="558"/>
      <c r="AF244" s="559"/>
      <c r="AG244" s="560"/>
      <c r="AH244" s="100" t="str">
        <f>IF(ABS(入力用!$AV243)&lt;10000000,"",RIGHTB(INT(ABS(入力用!$AV243)/10000000),1))</f>
        <v/>
      </c>
      <c r="AI244" s="101" t="str">
        <f>IF(ABS(入力用!$AV243)&lt;1000000,"",RIGHTB(INT(ABS(入力用!$AV243)/1000000),1))</f>
        <v/>
      </c>
      <c r="AJ244" s="564"/>
      <c r="AK244" s="565"/>
      <c r="AL244" s="567"/>
      <c r="AM244" s="564"/>
      <c r="AN244" s="565"/>
      <c r="AO244" s="542"/>
      <c r="AP244" s="511"/>
      <c r="AQ244" s="513"/>
      <c r="AR244" s="514"/>
      <c r="AS244" s="91" t="str">
        <f>IF(ABS(入力用!$BE243)&lt;1000000,"",RIGHTB(INT(ABS(入力用!$BE243)/1000000),1))</f>
        <v/>
      </c>
      <c r="AT244" s="93" t="str">
        <f>IF(ABS(入力用!$BE243)&lt;100000,"",RIGHTB(INT(ABS(入力用!$BE243)/100000),1))</f>
        <v/>
      </c>
      <c r="AU244" s="565"/>
      <c r="AV244" s="567"/>
      <c r="AW244" s="564"/>
      <c r="AX244" s="565"/>
      <c r="AY244" s="542"/>
      <c r="AZ244" s="411"/>
      <c r="BA244" s="388"/>
      <c r="BB244" s="388"/>
      <c r="BC244" s="390"/>
      <c r="BD244" s="378"/>
      <c r="BE244" s="379"/>
      <c r="BF244" s="379"/>
      <c r="BG244" s="379"/>
      <c r="BH244" s="379"/>
      <c r="BI244" s="380"/>
      <c r="BJ244" s="395"/>
      <c r="BK244" s="397"/>
      <c r="BL244" s="399"/>
      <c r="BM244" s="401"/>
      <c r="BN244" s="403"/>
      <c r="BO244" s="399"/>
      <c r="BP244" s="401"/>
      <c r="BQ244" s="403"/>
      <c r="BR244" s="405"/>
      <c r="BS244" s="566"/>
      <c r="BT244" s="409"/>
      <c r="BU244" s="401"/>
      <c r="BV244" s="403"/>
      <c r="BW244" s="399"/>
      <c r="BX244" s="401"/>
      <c r="BY244" s="403"/>
      <c r="BZ244" s="405"/>
      <c r="CA244" s="409"/>
    </row>
    <row r="245" spans="1:79" ht="13.5" customHeight="1" x14ac:dyDescent="0.15">
      <c r="A245" s="434" t="str">
        <f>IF(入力用!A245="","",入力用!A245)</f>
        <v/>
      </c>
      <c r="B245" s="427" t="str">
        <f>IF(入力用!B245="","",入力用!B245)</f>
        <v/>
      </c>
      <c r="C245" s="428"/>
      <c r="D245" s="428"/>
      <c r="E245" s="428"/>
      <c r="F245" s="428"/>
      <c r="G245" s="428"/>
      <c r="H245" s="428"/>
      <c r="I245" s="429"/>
      <c r="J245" s="570" t="str">
        <f>IF(入力用!F245="","",入力用!F245)</f>
        <v/>
      </c>
      <c r="K245" s="571"/>
      <c r="L245" s="571"/>
      <c r="M245" s="571"/>
      <c r="N245" s="571"/>
      <c r="O245" s="572"/>
      <c r="P245" s="427" t="str">
        <f>IF(入力用!G245="","",入力用!G245)</f>
        <v/>
      </c>
      <c r="Q245" s="428"/>
      <c r="R245" s="428"/>
      <c r="S245" s="428"/>
      <c r="T245" s="428"/>
      <c r="U245" s="428"/>
      <c r="V245" s="428"/>
      <c r="W245" s="428"/>
      <c r="X245" s="428"/>
      <c r="Y245" s="428"/>
      <c r="Z245" s="428"/>
      <c r="AA245" s="429"/>
      <c r="AB245" s="427" t="str">
        <f>IF(入力用!R245="","",入力用!R245)</f>
        <v/>
      </c>
      <c r="AC245" s="429"/>
      <c r="AD245" s="553" t="str">
        <f>IF(入力用!T245="","",入力用!T245)</f>
        <v/>
      </c>
      <c r="AE245" s="555" t="str">
        <f>IF(入力用!U245="","",入力用!U245)</f>
        <v/>
      </c>
      <c r="AF245" s="556"/>
      <c r="AG245" s="557"/>
      <c r="AH245" s="97" t="str">
        <f>IF(入力用!$AV245&lt;0,"▲","")</f>
        <v/>
      </c>
      <c r="AI245" s="99"/>
      <c r="AJ245" s="564" t="str">
        <f>IF(ABS(入力用!$AV245)&lt;100000,"",RIGHTB(INT(ABS(入力用!$AV245)/100000),1))</f>
        <v/>
      </c>
      <c r="AK245" s="565" t="str">
        <f>IF(ABS(入力用!$AV245)&lt;10000,"",RIGHTB(INT(ABS(入力用!$AV245)/10000),1))</f>
        <v/>
      </c>
      <c r="AL245" s="567" t="str">
        <f>IF(ABS(入力用!$AV245)&lt;1000,"",RIGHTB(INT(ABS(入力用!$AV245)/1000),1))</f>
        <v/>
      </c>
      <c r="AM245" s="564" t="str">
        <f>IF(ABS(入力用!$AV245)&lt;100,"",RIGHTB(INT(ABS(入力用!$AV245)/100),1))</f>
        <v/>
      </c>
      <c r="AN245" s="565" t="str">
        <f>IF(ABS(入力用!$AV245)&lt;10,"",RIGHTB(INT(ABS(入力用!$AV245)/10),1))</f>
        <v/>
      </c>
      <c r="AO245" s="542" t="str">
        <f>IF(ABS(入力用!$AV245)&lt;1,"",RIGHTB(入力用!$AV245,1))</f>
        <v/>
      </c>
      <c r="AP245" s="511" t="str">
        <f>IF(入力用!X245="","",IF(入力用!$AM245=3,"",RIGHTB(INT(入力用!$AT245/10),1)))</f>
        <v/>
      </c>
      <c r="AQ245" s="512" t="str">
        <f>IF(入力用!X245="","",RIGHTB(入力用!$AT245,1))</f>
        <v/>
      </c>
      <c r="AR245" s="514" t="s">
        <v>48</v>
      </c>
      <c r="AS245" s="97" t="str">
        <f>IF(入力用!$AV245&lt;0,"▲","")</f>
        <v/>
      </c>
      <c r="AT245" s="98"/>
      <c r="AU245" s="565" t="str">
        <f>IF(ABS(入力用!$BE245)&lt;10000,"",RIGHTB(INT(ABS(入力用!$BE245)/10000),1))</f>
        <v/>
      </c>
      <c r="AV245" s="567" t="str">
        <f>IF(ABS(入力用!$BE245)&lt;1000,"",RIGHTB(INT(ABS(入力用!$BE245)/1000),1))</f>
        <v/>
      </c>
      <c r="AW245" s="564" t="str">
        <f>IF(ABS(入力用!$BE245)&lt;100,"",RIGHTB(INT(ABS(入力用!$BE245)/100),1))</f>
        <v/>
      </c>
      <c r="AX245" s="565" t="str">
        <f>IF(ABS(入力用!$BE245)&lt;10,"",RIGHTB(INT(ABS(入力用!$BE245)/10),1))</f>
        <v/>
      </c>
      <c r="AY245" s="542" t="str">
        <f>IF(ABS(入力用!$BE245)=0,"",RIGHTB(入力用!$BE245,1))</f>
        <v/>
      </c>
      <c r="AZ245" s="410"/>
      <c r="BA245" s="568"/>
      <c r="BB245" s="568"/>
      <c r="BC245" s="569"/>
      <c r="BD245" s="412"/>
      <c r="BE245" s="413"/>
      <c r="BF245" s="413"/>
      <c r="BG245" s="413"/>
      <c r="BH245" s="413"/>
      <c r="BI245" s="414"/>
      <c r="BJ245" s="415"/>
      <c r="BK245" s="416"/>
      <c r="BL245" s="417"/>
      <c r="BM245" s="418"/>
      <c r="BN245" s="493"/>
      <c r="BO245" s="417"/>
      <c r="BP245" s="418"/>
      <c r="BQ245" s="493"/>
      <c r="BR245" s="563"/>
      <c r="BS245" s="566"/>
      <c r="BT245" s="475"/>
      <c r="BU245" s="418"/>
      <c r="BV245" s="493"/>
      <c r="BW245" s="417"/>
      <c r="BX245" s="418"/>
      <c r="BY245" s="493"/>
      <c r="BZ245" s="563"/>
      <c r="CA245" s="474"/>
    </row>
    <row r="246" spans="1:79" ht="13.5" customHeight="1" x14ac:dyDescent="0.15">
      <c r="A246" s="435"/>
      <c r="B246" s="430"/>
      <c r="C246" s="431"/>
      <c r="D246" s="431"/>
      <c r="E246" s="431"/>
      <c r="F246" s="431"/>
      <c r="G246" s="431"/>
      <c r="H246" s="431"/>
      <c r="I246" s="432"/>
      <c r="J246" s="547" t="str">
        <f>IF(入力用!F246="","",入力用!F246)</f>
        <v/>
      </c>
      <c r="K246" s="548"/>
      <c r="L246" s="548"/>
      <c r="M246" s="548"/>
      <c r="N246" s="548"/>
      <c r="O246" s="549"/>
      <c r="P246" s="430"/>
      <c r="Q246" s="431"/>
      <c r="R246" s="431"/>
      <c r="S246" s="431"/>
      <c r="T246" s="431"/>
      <c r="U246" s="431"/>
      <c r="V246" s="431"/>
      <c r="W246" s="431"/>
      <c r="X246" s="431"/>
      <c r="Y246" s="431"/>
      <c r="Z246" s="431"/>
      <c r="AA246" s="432"/>
      <c r="AB246" s="430"/>
      <c r="AC246" s="432"/>
      <c r="AD246" s="554"/>
      <c r="AE246" s="558"/>
      <c r="AF246" s="559"/>
      <c r="AG246" s="560"/>
      <c r="AH246" s="100" t="str">
        <f>IF(ABS(入力用!$AV245)&lt;10000000,"",RIGHTB(INT(ABS(入力用!$AV245)/10000000),1))</f>
        <v/>
      </c>
      <c r="AI246" s="101" t="str">
        <f>IF(ABS(入力用!$AV245)&lt;1000000,"",RIGHTB(INT(ABS(入力用!$AV245)/1000000),1))</f>
        <v/>
      </c>
      <c r="AJ246" s="564"/>
      <c r="AK246" s="565"/>
      <c r="AL246" s="567"/>
      <c r="AM246" s="564"/>
      <c r="AN246" s="565"/>
      <c r="AO246" s="542"/>
      <c r="AP246" s="511"/>
      <c r="AQ246" s="513"/>
      <c r="AR246" s="514"/>
      <c r="AS246" s="91" t="str">
        <f>IF(ABS(入力用!$BE245)&lt;1000000,"",RIGHTB(INT(ABS(入力用!$BE245)/1000000),1))</f>
        <v/>
      </c>
      <c r="AT246" s="93" t="str">
        <f>IF(ABS(入力用!$BE245)&lt;100000,"",RIGHTB(INT(ABS(入力用!$BE245)/100000),1))</f>
        <v/>
      </c>
      <c r="AU246" s="565"/>
      <c r="AV246" s="567"/>
      <c r="AW246" s="564"/>
      <c r="AX246" s="565"/>
      <c r="AY246" s="542"/>
      <c r="AZ246" s="411"/>
      <c r="BA246" s="388"/>
      <c r="BB246" s="388"/>
      <c r="BC246" s="390"/>
      <c r="BD246" s="378"/>
      <c r="BE246" s="379"/>
      <c r="BF246" s="379"/>
      <c r="BG246" s="379"/>
      <c r="BH246" s="379"/>
      <c r="BI246" s="380"/>
      <c r="BJ246" s="395"/>
      <c r="BK246" s="397"/>
      <c r="BL246" s="399"/>
      <c r="BM246" s="401"/>
      <c r="BN246" s="403"/>
      <c r="BO246" s="399"/>
      <c r="BP246" s="401"/>
      <c r="BQ246" s="403"/>
      <c r="BR246" s="405"/>
      <c r="BS246" s="566"/>
      <c r="BT246" s="409"/>
      <c r="BU246" s="401"/>
      <c r="BV246" s="403"/>
      <c r="BW246" s="399"/>
      <c r="BX246" s="401"/>
      <c r="BY246" s="403"/>
      <c r="BZ246" s="405"/>
      <c r="CA246" s="409"/>
    </row>
    <row r="247" spans="1:79" ht="13.5" customHeight="1" x14ac:dyDescent="0.15">
      <c r="A247" s="434" t="str">
        <f>IF(入力用!A247="","",入力用!A247)</f>
        <v/>
      </c>
      <c r="B247" s="427" t="str">
        <f>IF(入力用!B247="","",入力用!B247)</f>
        <v/>
      </c>
      <c r="C247" s="428"/>
      <c r="D247" s="428"/>
      <c r="E247" s="428"/>
      <c r="F247" s="428"/>
      <c r="G247" s="428"/>
      <c r="H247" s="428"/>
      <c r="I247" s="429"/>
      <c r="J247" s="570" t="str">
        <f>IF(入力用!F247="","",入力用!F247)</f>
        <v/>
      </c>
      <c r="K247" s="571"/>
      <c r="L247" s="571"/>
      <c r="M247" s="571"/>
      <c r="N247" s="571"/>
      <c r="O247" s="572"/>
      <c r="P247" s="427" t="str">
        <f>IF(入力用!G247="","",入力用!G247)</f>
        <v/>
      </c>
      <c r="Q247" s="428"/>
      <c r="R247" s="428"/>
      <c r="S247" s="428"/>
      <c r="T247" s="428"/>
      <c r="U247" s="428"/>
      <c r="V247" s="428"/>
      <c r="W247" s="428"/>
      <c r="X247" s="428"/>
      <c r="Y247" s="428"/>
      <c r="Z247" s="428"/>
      <c r="AA247" s="429"/>
      <c r="AB247" s="427" t="str">
        <f>IF(入力用!R247="","",入力用!R247)</f>
        <v/>
      </c>
      <c r="AC247" s="429"/>
      <c r="AD247" s="553" t="str">
        <f>IF(入力用!T247="","",入力用!T247)</f>
        <v/>
      </c>
      <c r="AE247" s="555" t="str">
        <f>IF(入力用!U247="","",入力用!U247)</f>
        <v/>
      </c>
      <c r="AF247" s="556"/>
      <c r="AG247" s="557"/>
      <c r="AH247" s="97" t="str">
        <f>IF(入力用!$AV247&lt;0,"▲","")</f>
        <v/>
      </c>
      <c r="AI247" s="99"/>
      <c r="AJ247" s="564" t="str">
        <f>IF(ABS(入力用!$AV247)&lt;100000,"",RIGHTB(INT(ABS(入力用!$AV247)/100000),1))</f>
        <v/>
      </c>
      <c r="AK247" s="565" t="str">
        <f>IF(ABS(入力用!$AV247)&lt;10000,"",RIGHTB(INT(ABS(入力用!$AV247)/10000),1))</f>
        <v/>
      </c>
      <c r="AL247" s="567" t="str">
        <f>IF(ABS(入力用!$AV247)&lt;1000,"",RIGHTB(INT(ABS(入力用!$AV247)/1000),1))</f>
        <v/>
      </c>
      <c r="AM247" s="564" t="str">
        <f>IF(ABS(入力用!$AV247)&lt;100,"",RIGHTB(INT(ABS(入力用!$AV247)/100),1))</f>
        <v/>
      </c>
      <c r="AN247" s="565" t="str">
        <f>IF(ABS(入力用!$AV247)&lt;10,"",RIGHTB(INT(ABS(入力用!$AV247)/10),1))</f>
        <v/>
      </c>
      <c r="AO247" s="542" t="str">
        <f>IF(ABS(入力用!$AV247)&lt;1,"",RIGHTB(入力用!$AV247,1))</f>
        <v/>
      </c>
      <c r="AP247" s="511" t="str">
        <f>IF(入力用!X247="","",IF(入力用!$AM247=3,"",RIGHTB(INT(入力用!$AT247/10),1)))</f>
        <v/>
      </c>
      <c r="AQ247" s="512" t="str">
        <f>IF(入力用!X247="","",RIGHTB(入力用!$AT247,1))</f>
        <v/>
      </c>
      <c r="AR247" s="514" t="s">
        <v>48</v>
      </c>
      <c r="AS247" s="97" t="str">
        <f>IF(入力用!$AV247&lt;0,"▲","")</f>
        <v/>
      </c>
      <c r="AT247" s="98"/>
      <c r="AU247" s="565" t="str">
        <f>IF(ABS(入力用!$BE247)&lt;10000,"",RIGHTB(INT(ABS(入力用!$BE247)/10000),1))</f>
        <v/>
      </c>
      <c r="AV247" s="567" t="str">
        <f>IF(ABS(入力用!$BE247)&lt;1000,"",RIGHTB(INT(ABS(入力用!$BE247)/1000),1))</f>
        <v/>
      </c>
      <c r="AW247" s="564" t="str">
        <f>IF(ABS(入力用!$BE247)&lt;100,"",RIGHTB(INT(ABS(入力用!$BE247)/100),1))</f>
        <v/>
      </c>
      <c r="AX247" s="565" t="str">
        <f>IF(ABS(入力用!$BE247)&lt;10,"",RIGHTB(INT(ABS(入力用!$BE247)/10),1))</f>
        <v/>
      </c>
      <c r="AY247" s="542" t="str">
        <f>IF(ABS(入力用!$BE247)=0,"",RIGHTB(入力用!$BE247,1))</f>
        <v/>
      </c>
      <c r="AZ247" s="410"/>
      <c r="BA247" s="568"/>
      <c r="BB247" s="568"/>
      <c r="BC247" s="569"/>
      <c r="BD247" s="412"/>
      <c r="BE247" s="413"/>
      <c r="BF247" s="413"/>
      <c r="BG247" s="413"/>
      <c r="BH247" s="413"/>
      <c r="BI247" s="414"/>
      <c r="BJ247" s="415"/>
      <c r="BK247" s="416"/>
      <c r="BL247" s="417"/>
      <c r="BM247" s="418"/>
      <c r="BN247" s="493"/>
      <c r="BO247" s="417"/>
      <c r="BP247" s="418"/>
      <c r="BQ247" s="493"/>
      <c r="BR247" s="563"/>
      <c r="BS247" s="566"/>
      <c r="BT247" s="475"/>
      <c r="BU247" s="418"/>
      <c r="BV247" s="493"/>
      <c r="BW247" s="417"/>
      <c r="BX247" s="418"/>
      <c r="BY247" s="493"/>
      <c r="BZ247" s="563"/>
      <c r="CA247" s="474"/>
    </row>
    <row r="248" spans="1:79" ht="13.5" customHeight="1" x14ac:dyDescent="0.15">
      <c r="A248" s="435"/>
      <c r="B248" s="430"/>
      <c r="C248" s="431"/>
      <c r="D248" s="431"/>
      <c r="E248" s="431"/>
      <c r="F248" s="431"/>
      <c r="G248" s="431"/>
      <c r="H248" s="431"/>
      <c r="I248" s="432"/>
      <c r="J248" s="547" t="str">
        <f>IF(入力用!F248="","",入力用!F248)</f>
        <v/>
      </c>
      <c r="K248" s="548"/>
      <c r="L248" s="548"/>
      <c r="M248" s="548"/>
      <c r="N248" s="548"/>
      <c r="O248" s="549"/>
      <c r="P248" s="430"/>
      <c r="Q248" s="431"/>
      <c r="R248" s="431"/>
      <c r="S248" s="431"/>
      <c r="T248" s="431"/>
      <c r="U248" s="431"/>
      <c r="V248" s="431"/>
      <c r="W248" s="431"/>
      <c r="X248" s="431"/>
      <c r="Y248" s="431"/>
      <c r="Z248" s="431"/>
      <c r="AA248" s="432"/>
      <c r="AB248" s="430"/>
      <c r="AC248" s="432"/>
      <c r="AD248" s="554"/>
      <c r="AE248" s="558"/>
      <c r="AF248" s="559"/>
      <c r="AG248" s="560"/>
      <c r="AH248" s="100" t="str">
        <f>IF(ABS(入力用!$AV247)&lt;10000000,"",RIGHTB(INT(ABS(入力用!$AV247)/10000000),1))</f>
        <v/>
      </c>
      <c r="AI248" s="101" t="str">
        <f>IF(ABS(入力用!$AV247)&lt;1000000,"",RIGHTB(INT(ABS(入力用!$AV247)/1000000),1))</f>
        <v/>
      </c>
      <c r="AJ248" s="564"/>
      <c r="AK248" s="565"/>
      <c r="AL248" s="567"/>
      <c r="AM248" s="564"/>
      <c r="AN248" s="565"/>
      <c r="AO248" s="542"/>
      <c r="AP248" s="511"/>
      <c r="AQ248" s="513"/>
      <c r="AR248" s="514"/>
      <c r="AS248" s="91" t="str">
        <f>IF(ABS(入力用!$BE247)&lt;1000000,"",RIGHTB(INT(ABS(入力用!$BE247)/1000000),1))</f>
        <v/>
      </c>
      <c r="AT248" s="93" t="str">
        <f>IF(ABS(入力用!$BE247)&lt;100000,"",RIGHTB(INT(ABS(入力用!$BE247)/100000),1))</f>
        <v/>
      </c>
      <c r="AU248" s="565"/>
      <c r="AV248" s="567"/>
      <c r="AW248" s="564"/>
      <c r="AX248" s="565"/>
      <c r="AY248" s="542"/>
      <c r="AZ248" s="411"/>
      <c r="BA248" s="388"/>
      <c r="BB248" s="388"/>
      <c r="BC248" s="390"/>
      <c r="BD248" s="378"/>
      <c r="BE248" s="379"/>
      <c r="BF248" s="379"/>
      <c r="BG248" s="379"/>
      <c r="BH248" s="379"/>
      <c r="BI248" s="380"/>
      <c r="BJ248" s="395"/>
      <c r="BK248" s="397"/>
      <c r="BL248" s="399"/>
      <c r="BM248" s="401"/>
      <c r="BN248" s="403"/>
      <c r="BO248" s="399"/>
      <c r="BP248" s="401"/>
      <c r="BQ248" s="403"/>
      <c r="BR248" s="405"/>
      <c r="BS248" s="566"/>
      <c r="BT248" s="409"/>
      <c r="BU248" s="401"/>
      <c r="BV248" s="403"/>
      <c r="BW248" s="399"/>
      <c r="BX248" s="401"/>
      <c r="BY248" s="403"/>
      <c r="BZ248" s="405"/>
      <c r="CA248" s="409"/>
    </row>
    <row r="249" spans="1:79" ht="13.5" customHeight="1" x14ac:dyDescent="0.15">
      <c r="A249" s="434" t="str">
        <f>IF(入力用!A249="","",入力用!A249)</f>
        <v/>
      </c>
      <c r="B249" s="427" t="str">
        <f>IF(入力用!B249="","",入力用!B249)</f>
        <v/>
      </c>
      <c r="C249" s="428"/>
      <c r="D249" s="428"/>
      <c r="E249" s="428"/>
      <c r="F249" s="428"/>
      <c r="G249" s="428"/>
      <c r="H249" s="428"/>
      <c r="I249" s="429"/>
      <c r="J249" s="570" t="str">
        <f>IF(入力用!F249="","",入力用!F249)</f>
        <v/>
      </c>
      <c r="K249" s="571"/>
      <c r="L249" s="571"/>
      <c r="M249" s="571"/>
      <c r="N249" s="571"/>
      <c r="O249" s="572"/>
      <c r="P249" s="427" t="str">
        <f>IF(入力用!G249="","",入力用!G249)</f>
        <v/>
      </c>
      <c r="Q249" s="428"/>
      <c r="R249" s="428"/>
      <c r="S249" s="428"/>
      <c r="T249" s="428"/>
      <c r="U249" s="428"/>
      <c r="V249" s="428"/>
      <c r="W249" s="428"/>
      <c r="X249" s="428"/>
      <c r="Y249" s="428"/>
      <c r="Z249" s="428"/>
      <c r="AA249" s="429"/>
      <c r="AB249" s="427" t="str">
        <f>IF(入力用!R249="","",入力用!R249)</f>
        <v/>
      </c>
      <c r="AC249" s="429"/>
      <c r="AD249" s="553" t="str">
        <f>IF(入力用!T249="","",入力用!T249)</f>
        <v/>
      </c>
      <c r="AE249" s="555" t="str">
        <f>IF(入力用!U249="","",入力用!U249)</f>
        <v/>
      </c>
      <c r="AF249" s="556"/>
      <c r="AG249" s="557"/>
      <c r="AH249" s="97" t="str">
        <f>IF(入力用!$AV249&lt;0,"▲","")</f>
        <v/>
      </c>
      <c r="AI249" s="99"/>
      <c r="AJ249" s="564" t="str">
        <f>IF(ABS(入力用!$AV249)&lt;100000,"",RIGHTB(INT(ABS(入力用!$AV249)/100000),1))</f>
        <v/>
      </c>
      <c r="AK249" s="565" t="str">
        <f>IF(ABS(入力用!$AV249)&lt;10000,"",RIGHTB(INT(ABS(入力用!$AV249)/10000),1))</f>
        <v/>
      </c>
      <c r="AL249" s="567" t="str">
        <f>IF(ABS(入力用!$AV249)&lt;1000,"",RIGHTB(INT(ABS(入力用!$AV249)/1000),1))</f>
        <v/>
      </c>
      <c r="AM249" s="564" t="str">
        <f>IF(ABS(入力用!$AV249)&lt;100,"",RIGHTB(INT(ABS(入力用!$AV249)/100),1))</f>
        <v/>
      </c>
      <c r="AN249" s="565" t="str">
        <f>IF(ABS(入力用!$AV249)&lt;10,"",RIGHTB(INT(ABS(入力用!$AV249)/10),1))</f>
        <v/>
      </c>
      <c r="AO249" s="542" t="str">
        <f>IF(ABS(入力用!$AV249)&lt;1,"",RIGHTB(入力用!$AV249,1))</f>
        <v/>
      </c>
      <c r="AP249" s="511" t="str">
        <f>IF(入力用!X249="","",IF(入力用!$AM249=3,"",RIGHTB(INT(入力用!$AT249/10),1)))</f>
        <v/>
      </c>
      <c r="AQ249" s="512" t="str">
        <f>IF(入力用!X249="","",RIGHTB(入力用!$AT249,1))</f>
        <v/>
      </c>
      <c r="AR249" s="514" t="s">
        <v>48</v>
      </c>
      <c r="AS249" s="97" t="str">
        <f>IF(入力用!$AV249&lt;0,"▲","")</f>
        <v/>
      </c>
      <c r="AT249" s="67"/>
      <c r="AU249" s="565" t="str">
        <f>IF(ABS(入力用!$BE249)&lt;10000,"",RIGHTB(INT(ABS(入力用!$BE249)/10000),1))</f>
        <v/>
      </c>
      <c r="AV249" s="567" t="str">
        <f>IF(ABS(入力用!$BE249)&lt;1000,"",RIGHTB(INT(ABS(入力用!$BE249)/1000),1))</f>
        <v/>
      </c>
      <c r="AW249" s="564" t="str">
        <f>IF(ABS(入力用!$BE249)&lt;100,"",RIGHTB(INT(ABS(入力用!$BE249)/100),1))</f>
        <v/>
      </c>
      <c r="AX249" s="565" t="str">
        <f>IF(ABS(入力用!$BE249)&lt;10,"",RIGHTB(INT(ABS(入力用!$BE249)/10),1))</f>
        <v/>
      </c>
      <c r="AY249" s="542" t="str">
        <f>IF(ABS(入力用!$BE249)=0,"",RIGHTB(入力用!$BE249,1))</f>
        <v/>
      </c>
      <c r="AZ249" s="410"/>
      <c r="BA249" s="568"/>
      <c r="BB249" s="568"/>
      <c r="BC249" s="569"/>
      <c r="BD249" s="412"/>
      <c r="BE249" s="413"/>
      <c r="BF249" s="413"/>
      <c r="BG249" s="413"/>
      <c r="BH249" s="413"/>
      <c r="BI249" s="414"/>
      <c r="BJ249" s="415"/>
      <c r="BK249" s="416"/>
      <c r="BL249" s="417"/>
      <c r="BM249" s="418"/>
      <c r="BN249" s="493"/>
      <c r="BO249" s="417"/>
      <c r="BP249" s="418"/>
      <c r="BQ249" s="493"/>
      <c r="BR249" s="563"/>
      <c r="BS249" s="566"/>
      <c r="BT249" s="475"/>
      <c r="BU249" s="418"/>
      <c r="BV249" s="493"/>
      <c r="BW249" s="417"/>
      <c r="BX249" s="418"/>
      <c r="BY249" s="493"/>
      <c r="BZ249" s="563"/>
      <c r="CA249" s="474"/>
    </row>
    <row r="250" spans="1:79" ht="13.5" customHeight="1" x14ac:dyDescent="0.15">
      <c r="A250" s="435"/>
      <c r="B250" s="430"/>
      <c r="C250" s="431"/>
      <c r="D250" s="431"/>
      <c r="E250" s="431"/>
      <c r="F250" s="431"/>
      <c r="G250" s="431"/>
      <c r="H250" s="431"/>
      <c r="I250" s="432"/>
      <c r="J250" s="547" t="str">
        <f>IF(入力用!F250="","",入力用!F250)</f>
        <v/>
      </c>
      <c r="K250" s="548"/>
      <c r="L250" s="548"/>
      <c r="M250" s="548"/>
      <c r="N250" s="548"/>
      <c r="O250" s="549"/>
      <c r="P250" s="430"/>
      <c r="Q250" s="431"/>
      <c r="R250" s="431"/>
      <c r="S250" s="431"/>
      <c r="T250" s="431"/>
      <c r="U250" s="431"/>
      <c r="V250" s="431"/>
      <c r="W250" s="431"/>
      <c r="X250" s="431"/>
      <c r="Y250" s="431"/>
      <c r="Z250" s="431"/>
      <c r="AA250" s="432"/>
      <c r="AB250" s="430"/>
      <c r="AC250" s="432"/>
      <c r="AD250" s="554"/>
      <c r="AE250" s="558"/>
      <c r="AF250" s="559"/>
      <c r="AG250" s="560"/>
      <c r="AH250" s="100" t="str">
        <f>IF(ABS(入力用!$AV249)&lt;10000000,"",RIGHTB(INT(ABS(入力用!$AV249)/10000000),1))</f>
        <v/>
      </c>
      <c r="AI250" s="101" t="str">
        <f>IF(ABS(入力用!$AV249)&lt;1000000,"",RIGHTB(INT(ABS(入力用!$AV249)/1000000),1))</f>
        <v/>
      </c>
      <c r="AJ250" s="564"/>
      <c r="AK250" s="565"/>
      <c r="AL250" s="567"/>
      <c r="AM250" s="564"/>
      <c r="AN250" s="565"/>
      <c r="AO250" s="542"/>
      <c r="AP250" s="511"/>
      <c r="AQ250" s="513"/>
      <c r="AR250" s="514"/>
      <c r="AS250" s="91" t="str">
        <f>IF(ABS(入力用!$BE249)&lt;1000000,"",RIGHTB(INT(ABS(入力用!$BE249)/1000000),1))</f>
        <v/>
      </c>
      <c r="AT250" s="68" t="str">
        <f>IF(ABS(入力用!$BE249)&lt;100000,"",RIGHTB(INT(ABS(入力用!$BE249)/100000),1))</f>
        <v/>
      </c>
      <c r="AU250" s="565"/>
      <c r="AV250" s="567"/>
      <c r="AW250" s="564"/>
      <c r="AX250" s="565"/>
      <c r="AY250" s="542"/>
      <c r="AZ250" s="411"/>
      <c r="BA250" s="388"/>
      <c r="BB250" s="388"/>
      <c r="BC250" s="390"/>
      <c r="BD250" s="378"/>
      <c r="BE250" s="379"/>
      <c r="BF250" s="379"/>
      <c r="BG250" s="379"/>
      <c r="BH250" s="379"/>
      <c r="BI250" s="380"/>
      <c r="BJ250" s="395"/>
      <c r="BK250" s="397"/>
      <c r="BL250" s="399"/>
      <c r="BM250" s="401"/>
      <c r="BN250" s="403"/>
      <c r="BO250" s="399"/>
      <c r="BP250" s="401"/>
      <c r="BQ250" s="403"/>
      <c r="BR250" s="405"/>
      <c r="BS250" s="566"/>
      <c r="BT250" s="409"/>
      <c r="BU250" s="401"/>
      <c r="BV250" s="403"/>
      <c r="BW250" s="399"/>
      <c r="BX250" s="401"/>
      <c r="BY250" s="403"/>
      <c r="BZ250" s="405"/>
      <c r="CA250" s="409"/>
    </row>
    <row r="251" spans="1:79" ht="13.5" customHeight="1" x14ac:dyDescent="0.15">
      <c r="A251" s="434" t="str">
        <f>IF(入力用!A251="","",入力用!A251)</f>
        <v/>
      </c>
      <c r="B251" s="427" t="str">
        <f>IF(入力用!B251="","",入力用!B251)</f>
        <v/>
      </c>
      <c r="C251" s="428"/>
      <c r="D251" s="428"/>
      <c r="E251" s="428"/>
      <c r="F251" s="428"/>
      <c r="G251" s="428"/>
      <c r="H251" s="428"/>
      <c r="I251" s="429"/>
      <c r="J251" s="570" t="str">
        <f>IF(入力用!F251="","",入力用!F251)</f>
        <v/>
      </c>
      <c r="K251" s="571"/>
      <c r="L251" s="571"/>
      <c r="M251" s="571"/>
      <c r="N251" s="571"/>
      <c r="O251" s="572"/>
      <c r="P251" s="427" t="str">
        <f>IF(入力用!G251="","",入力用!G251)</f>
        <v/>
      </c>
      <c r="Q251" s="428"/>
      <c r="R251" s="428"/>
      <c r="S251" s="428"/>
      <c r="T251" s="428"/>
      <c r="U251" s="428"/>
      <c r="V251" s="428"/>
      <c r="W251" s="428"/>
      <c r="X251" s="428"/>
      <c r="Y251" s="428"/>
      <c r="Z251" s="428"/>
      <c r="AA251" s="429"/>
      <c r="AB251" s="427" t="str">
        <f>IF(入力用!R251="","",入力用!R251)</f>
        <v/>
      </c>
      <c r="AC251" s="429"/>
      <c r="AD251" s="553" t="str">
        <f>IF(入力用!T251="","",入力用!T251)</f>
        <v/>
      </c>
      <c r="AE251" s="555" t="str">
        <f>IF(入力用!U251="","",入力用!U251)</f>
        <v/>
      </c>
      <c r="AF251" s="556"/>
      <c r="AG251" s="557"/>
      <c r="AH251" s="97" t="str">
        <f>IF(入力用!$AV251&lt;0,"▲","")</f>
        <v/>
      </c>
      <c r="AI251" s="99"/>
      <c r="AJ251" s="580" t="str">
        <f>IF(ABS(入力用!$AV251)&lt;100000,"",RIGHTB(INT(ABS(入力用!$AV251)/100000),1))</f>
        <v/>
      </c>
      <c r="AK251" s="582" t="str">
        <f>IF(ABS(入力用!$AV251)&lt;10000,"",RIGHTB(INT(ABS(入力用!$AV251)/10000),1))</f>
        <v/>
      </c>
      <c r="AL251" s="512" t="str">
        <f>IF(ABS(入力用!$AV251)&lt;1000,"",RIGHTB(INT(ABS(入力用!$AV251)/1000),1))</f>
        <v/>
      </c>
      <c r="AM251" s="580" t="str">
        <f>IF(ABS(入力用!$AV251)&lt;100,"",RIGHTB(INT(ABS(入力用!$AV251)/100),1))</f>
        <v/>
      </c>
      <c r="AN251" s="582" t="str">
        <f>IF(ABS(入力用!$AV251)&lt;10,"",RIGHTB(INT(ABS(入力用!$AV251)/10),1))</f>
        <v/>
      </c>
      <c r="AO251" s="585" t="str">
        <f>IF(ABS(入力用!$AV251)&lt;1,"",RIGHTB(入力用!$AV251,1))</f>
        <v/>
      </c>
      <c r="AP251" s="511" t="str">
        <f>IF(入力用!X251="","",IF(入力用!$AM251=3,"",RIGHTB(INT(入力用!$AT251/10),1)))</f>
        <v/>
      </c>
      <c r="AQ251" s="512" t="str">
        <f>IF(入力用!X251="","",RIGHTB(入力用!$AT251,1))</f>
        <v/>
      </c>
      <c r="AR251" s="588" t="s">
        <v>48</v>
      </c>
      <c r="AS251" s="97" t="str">
        <f>IF(入力用!$AV251&lt;0,"▲","")</f>
        <v/>
      </c>
      <c r="AT251" s="98"/>
      <c r="AU251" s="582" t="str">
        <f>IF(ABS(入力用!$BE251)&lt;10000,"",RIGHTB(INT(ABS(入力用!$BE251)/10000),1))</f>
        <v/>
      </c>
      <c r="AV251" s="512" t="str">
        <f>IF(ABS(入力用!$BE251)&lt;1000,"",RIGHTB(INT(ABS(入力用!$BE251)/1000),1))</f>
        <v/>
      </c>
      <c r="AW251" s="580" t="str">
        <f>IF(ABS(入力用!$BE251)&lt;100,"",RIGHTB(INT(ABS(入力用!$BE251)/100),1))</f>
        <v/>
      </c>
      <c r="AX251" s="582" t="str">
        <f>IF(ABS(入力用!$BE251)&lt;10,"",RIGHTB(INT(ABS(入力用!$BE251)/10),1))</f>
        <v/>
      </c>
      <c r="AY251" s="542" t="str">
        <f>IF(ABS(入力用!$BE251)=0,"",RIGHTB(入力用!$BE251,1))</f>
        <v/>
      </c>
      <c r="AZ251" s="410"/>
      <c r="BA251" s="568"/>
      <c r="BB251" s="568"/>
      <c r="BC251" s="569"/>
      <c r="BD251" s="412"/>
      <c r="BE251" s="413"/>
      <c r="BF251" s="413"/>
      <c r="BG251" s="413"/>
      <c r="BH251" s="413"/>
      <c r="BI251" s="414"/>
      <c r="BJ251" s="415"/>
      <c r="BK251" s="416"/>
      <c r="BL251" s="417"/>
      <c r="BM251" s="418"/>
      <c r="BN251" s="493"/>
      <c r="BO251" s="417"/>
      <c r="BP251" s="418"/>
      <c r="BQ251" s="493"/>
      <c r="BR251" s="563"/>
      <c r="BS251" s="566"/>
      <c r="BT251" s="475"/>
      <c r="BU251" s="418"/>
      <c r="BV251" s="493"/>
      <c r="BW251" s="417"/>
      <c r="BX251" s="418"/>
      <c r="BY251" s="493"/>
      <c r="BZ251" s="563"/>
      <c r="CA251" s="474"/>
    </row>
    <row r="252" spans="1:79" ht="13.5" customHeight="1" thickBot="1" x14ac:dyDescent="0.2">
      <c r="A252" s="573"/>
      <c r="B252" s="574"/>
      <c r="C252" s="590"/>
      <c r="D252" s="590"/>
      <c r="E252" s="590"/>
      <c r="F252" s="590"/>
      <c r="G252" s="590"/>
      <c r="H252" s="590"/>
      <c r="I252" s="575"/>
      <c r="J252" s="602" t="str">
        <f>IF(入力用!F252="","",入力用!F252)</f>
        <v/>
      </c>
      <c r="K252" s="603"/>
      <c r="L252" s="603"/>
      <c r="M252" s="603"/>
      <c r="N252" s="603"/>
      <c r="O252" s="604"/>
      <c r="P252" s="574"/>
      <c r="Q252" s="590"/>
      <c r="R252" s="590"/>
      <c r="S252" s="590"/>
      <c r="T252" s="590"/>
      <c r="U252" s="590"/>
      <c r="V252" s="590"/>
      <c r="W252" s="590"/>
      <c r="X252" s="590"/>
      <c r="Y252" s="590"/>
      <c r="Z252" s="590"/>
      <c r="AA252" s="575"/>
      <c r="AB252" s="574"/>
      <c r="AC252" s="575"/>
      <c r="AD252" s="576"/>
      <c r="AE252" s="577"/>
      <c r="AF252" s="578"/>
      <c r="AG252" s="579"/>
      <c r="AH252" s="43" t="str">
        <f>IF(ABS(入力用!$AV251)&lt;10000000,"",RIGHTB(INT(ABS(入力用!$AV251)/10000000),1))</f>
        <v/>
      </c>
      <c r="AI252" s="40" t="str">
        <f>IF(ABS(入力用!$AV251)&lt;1000000,"",RIGHTB(INT(ABS(入力用!$AV251)/1000000),1))</f>
        <v/>
      </c>
      <c r="AJ252" s="581"/>
      <c r="AK252" s="583"/>
      <c r="AL252" s="584"/>
      <c r="AM252" s="581"/>
      <c r="AN252" s="583"/>
      <c r="AO252" s="586"/>
      <c r="AP252" s="587"/>
      <c r="AQ252" s="584"/>
      <c r="AR252" s="589"/>
      <c r="AS252" s="87" t="str">
        <f>IF(ABS(入力用!$BE251)&lt;1000000,"",RIGHTB(INT(ABS(入力用!$BE251)/1000000),1))</f>
        <v/>
      </c>
      <c r="AT252" s="39" t="str">
        <f>IF(ABS(入力用!$BE251)&lt;100000,"",RIGHTB(INT(ABS(入力用!$BE251)/100000),1))</f>
        <v/>
      </c>
      <c r="AU252" s="583"/>
      <c r="AV252" s="584"/>
      <c r="AW252" s="581"/>
      <c r="AX252" s="583"/>
      <c r="AY252" s="591"/>
      <c r="AZ252" s="411"/>
      <c r="BA252" s="388"/>
      <c r="BB252" s="388"/>
      <c r="BC252" s="390"/>
      <c r="BD252" s="378"/>
      <c r="BE252" s="379"/>
      <c r="BF252" s="379"/>
      <c r="BG252" s="379"/>
      <c r="BH252" s="379"/>
      <c r="BI252" s="380"/>
      <c r="BJ252" s="395"/>
      <c r="BK252" s="397"/>
      <c r="BL252" s="399"/>
      <c r="BM252" s="401"/>
      <c r="BN252" s="403"/>
      <c r="BO252" s="399"/>
      <c r="BP252" s="401"/>
      <c r="BQ252" s="403"/>
      <c r="BR252" s="405"/>
      <c r="BS252" s="566"/>
      <c r="BT252" s="409"/>
      <c r="BU252" s="401"/>
      <c r="BV252" s="403"/>
      <c r="BW252" s="399"/>
      <c r="BX252" s="401"/>
      <c r="BY252" s="403"/>
      <c r="BZ252" s="405"/>
      <c r="CA252" s="409"/>
    </row>
    <row r="253" spans="1:79" ht="27" customHeight="1" thickBot="1" x14ac:dyDescent="0.2">
      <c r="A253" s="419" t="s">
        <v>28</v>
      </c>
      <c r="B253" s="419"/>
      <c r="C253" s="419"/>
      <c r="D253" s="419"/>
      <c r="E253" s="419"/>
      <c r="F253" s="419"/>
      <c r="G253" s="419"/>
      <c r="H253" s="419"/>
      <c r="I253" s="419"/>
      <c r="J253" s="419"/>
      <c r="K253" s="419"/>
      <c r="L253" s="419"/>
      <c r="M253" s="419"/>
      <c r="N253" s="419"/>
      <c r="O253" s="419"/>
      <c r="P253" s="419"/>
      <c r="Q253" s="419"/>
      <c r="R253" s="419"/>
      <c r="S253" s="419"/>
      <c r="T253" s="419"/>
      <c r="U253" s="419"/>
      <c r="V253" s="419"/>
      <c r="W253" s="419"/>
      <c r="X253" s="419"/>
      <c r="Y253" s="419"/>
      <c r="Z253" s="419"/>
      <c r="AA253" s="419"/>
      <c r="AB253" s="419"/>
      <c r="AC253" s="419"/>
      <c r="AD253" s="419"/>
      <c r="AE253" s="419"/>
      <c r="AF253" s="419"/>
      <c r="AG253" s="420"/>
      <c r="AH253" s="43" t="str">
        <f>IF(入力用!$AV253&lt;10000000,"",RIGHTB(INT(入力用!$AV253/10000000),1))</f>
        <v/>
      </c>
      <c r="AI253" s="40" t="str">
        <f>IF(入力用!$AV253&lt;1000000,"",RIGHTB(INT(入力用!$AV253/1000000),1))</f>
        <v/>
      </c>
      <c r="AJ253" s="39" t="str">
        <f>IF(入力用!$AV253&lt;100000,"",RIGHTB(INT(入力用!$AV253/100000),1))</f>
        <v/>
      </c>
      <c r="AK253" s="41" t="str">
        <f>IF(入力用!$AV253&lt;10000,"",RIGHTB(INT(入力用!$AV253/10000),1))</f>
        <v/>
      </c>
      <c r="AL253" s="40" t="str">
        <f>IF(入力用!$AV253&lt;1000,"",RIGHTB(INT(入力用!$AV253/1000),1))</f>
        <v/>
      </c>
      <c r="AM253" s="39" t="str">
        <f>IF(入力用!$AV253&lt;100,"",RIGHTB(INT(入力用!$AV253/100),1))</f>
        <v/>
      </c>
      <c r="AN253" s="41" t="str">
        <f>IF(入力用!$AV253&lt;10,"",RIGHTB(INT(入力用!$AV253/10),1))</f>
        <v/>
      </c>
      <c r="AO253" s="42" t="str">
        <f>IF(入力用!$AV253&lt;1,"",RIGHTB(入力用!$AV253,1))</f>
        <v/>
      </c>
      <c r="AP253" s="486"/>
      <c r="AQ253" s="487"/>
      <c r="AR253" s="488"/>
      <c r="AS253" s="87" t="str">
        <f>IF(入力用!$BE253&lt;1000000,"",RIGHTB(INT(入力用!$BE253/1000000),1))</f>
        <v/>
      </c>
      <c r="AT253" s="39" t="str">
        <f>IF(入力用!$BE253&lt;100000,"",RIGHTB(INT(入力用!$BE253/100000),1))</f>
        <v/>
      </c>
      <c r="AU253" s="41" t="str">
        <f>IF(入力用!$BE253&lt;10000,"",RIGHTB(INT(入力用!$BE253/10000),1))</f>
        <v/>
      </c>
      <c r="AV253" s="40" t="str">
        <f>IF(入力用!$BE253&lt;1000,"",RIGHTB(INT(入力用!$BE253/1000),1))</f>
        <v/>
      </c>
      <c r="AW253" s="39" t="str">
        <f>IF(入力用!$BE253&lt;100,"",RIGHTB(INT(入力用!$BE253/100),1))</f>
        <v/>
      </c>
      <c r="AX253" s="41" t="str">
        <f>IF(入力用!$BE253&lt;10,"",RIGHTB(INT(入力用!$BE253/10),1))</f>
        <v/>
      </c>
      <c r="AY253" s="42" t="str">
        <f>IF(入力用!$BE253&lt;1,"",RIGHTB(INT(入力用!$BE253/1),1))</f>
        <v/>
      </c>
      <c r="AZ253" s="69"/>
      <c r="BA253" s="70"/>
      <c r="BB253" s="70"/>
      <c r="BC253" s="71"/>
      <c r="BD253" s="378"/>
      <c r="BE253" s="379"/>
      <c r="BF253" s="379"/>
      <c r="BG253" s="379"/>
      <c r="BH253" s="379"/>
      <c r="BI253" s="380"/>
      <c r="BJ253" s="44"/>
      <c r="BK253" s="32"/>
      <c r="BL253" s="33"/>
      <c r="BM253" s="34"/>
      <c r="BN253" s="35"/>
      <c r="BO253" s="33"/>
      <c r="BP253" s="34"/>
      <c r="BQ253" s="35"/>
      <c r="BR253" s="36"/>
      <c r="BS253" s="38"/>
      <c r="BT253" s="37"/>
      <c r="BU253" s="34"/>
      <c r="BV253" s="35"/>
      <c r="BW253" s="33"/>
      <c r="BX253" s="34"/>
      <c r="BY253" s="35"/>
      <c r="BZ253" s="36"/>
      <c r="CA253" s="45"/>
    </row>
    <row r="254" spans="1:79" ht="27" customHeight="1" thickBot="1" x14ac:dyDescent="0.2">
      <c r="A254" s="76" t="s">
        <v>67</v>
      </c>
      <c r="B254" s="374" t="s">
        <v>69</v>
      </c>
      <c r="C254" s="375"/>
      <c r="D254" s="375"/>
      <c r="E254" s="376"/>
      <c r="F254" s="85" t="str">
        <f>IF(入力用!$P254&lt;10000000,"",RIGHTB(INT(入力用!$P254/10000000),1))</f>
        <v/>
      </c>
      <c r="G254" s="79" t="str">
        <f>IF(入力用!$P254&lt;1000000,"",RIGHTB(INT(入力用!$P254/1000000),1))</f>
        <v/>
      </c>
      <c r="H254" s="77" t="str">
        <f>IF(入力用!$P254&lt;100000,"",RIGHTB(INT(入力用!$P254/100000),1))</f>
        <v/>
      </c>
      <c r="I254" s="78" t="str">
        <f>IF(入力用!$P254&lt;10000,"",RIGHTB(INT(入力用!$P254/10000),1))</f>
        <v/>
      </c>
      <c r="J254" s="79" t="str">
        <f>IF(入力用!$P254&lt;1000,"",RIGHTB(INT(入力用!$P254/1000),1))</f>
        <v/>
      </c>
      <c r="K254" s="77" t="str">
        <f>IF(入力用!$P254&lt;100,"",RIGHTB(INT(入力用!$P254/100),1))</f>
        <v/>
      </c>
      <c r="L254" s="78" t="str">
        <f>IF(入力用!$P254&lt;10,"",RIGHTB(INT(入力用!$P254/10),1))</f>
        <v/>
      </c>
      <c r="M254" s="80" t="str">
        <f>IF(入力用!$P254&lt;1,"",RIGHTB(入力用!$P254,1))</f>
        <v/>
      </c>
      <c r="N254" s="605" t="s">
        <v>70</v>
      </c>
      <c r="O254" s="605"/>
      <c r="P254" s="605"/>
      <c r="Q254" s="605"/>
      <c r="R254" s="595"/>
      <c r="S254" s="86" t="str">
        <f>IF(入力用!$W254&lt;1000000,"",RIGHTB(INT(入力用!$W254/1000000),1))</f>
        <v/>
      </c>
      <c r="T254" s="77" t="str">
        <f>IF(入力用!$W254&lt;100000,"",RIGHTB(INT(入力用!$W254/100000),1))</f>
        <v/>
      </c>
      <c r="U254" s="78" t="str">
        <f>IF(入力用!$W254&lt;10000,"",RIGHTB(INT(入力用!$W254/10000),1))</f>
        <v/>
      </c>
      <c r="V254" s="79" t="str">
        <f>IF(入力用!$W254&lt;1000,"",RIGHTB(INT(入力用!$W254/1000),1))</f>
        <v/>
      </c>
      <c r="W254" s="77" t="str">
        <f>IF(入力用!$W254&lt;100,"",RIGHTB(INT(入力用!$W254/100),1))</f>
        <v/>
      </c>
      <c r="X254" s="78" t="str">
        <f>IF(入力用!$W254&lt;10,"",RIGHTB(INT(入力用!$W254/10),1))</f>
        <v/>
      </c>
      <c r="Y254" s="80" t="str">
        <f>IF(入力用!$W254&lt;1,"",RIGHTB(INT(入力用!$W254/1),1))</f>
        <v/>
      </c>
      <c r="Z254" s="82"/>
      <c r="AA254" s="592" t="s">
        <v>71</v>
      </c>
      <c r="AB254" s="593"/>
      <c r="AC254" s="594"/>
      <c r="AD254" s="595" t="s">
        <v>69</v>
      </c>
      <c r="AE254" s="593"/>
      <c r="AF254" s="594"/>
      <c r="AG254" s="85" t="str">
        <f>IF(入力用!$BA254&lt;10000000,"",RIGHTB(INT(入力用!$BA254/10000000),1))</f>
        <v/>
      </c>
      <c r="AH254" s="79" t="str">
        <f>IF(入力用!$BA254&lt;1000000,"",RIGHTB(INT(入力用!$BA254/1000000),1))</f>
        <v/>
      </c>
      <c r="AI254" s="77" t="str">
        <f>IF(入力用!$BA254&lt;100000,"",RIGHTB(INT(入力用!$BA254/100000),1))</f>
        <v/>
      </c>
      <c r="AJ254" s="78" t="str">
        <f>IF(入力用!$BA254&lt;10000,"",RIGHTB(INT(入力用!$BA254/10000),1))</f>
        <v/>
      </c>
      <c r="AK254" s="79" t="str">
        <f>IF(入力用!$BA254&lt;1000,"",RIGHTB(INT(入力用!$BA254/1000),1))</f>
        <v/>
      </c>
      <c r="AL254" s="77" t="str">
        <f>IF(入力用!$BA254&lt;100,"",RIGHTB(INT(入力用!$BA254/100),1))</f>
        <v/>
      </c>
      <c r="AM254" s="78" t="str">
        <f>IF(入力用!$BA254&lt;10,"",RIGHTB(INT(入力用!$BA254/10),1))</f>
        <v/>
      </c>
      <c r="AN254" s="80" t="str">
        <f>IF(入力用!$BA254=0,"",RIGHTB(INT(入力用!$BA254/1),1))</f>
        <v/>
      </c>
      <c r="AO254" s="596" t="s">
        <v>70</v>
      </c>
      <c r="AP254" s="597"/>
      <c r="AQ254" s="597"/>
      <c r="AR254" s="597"/>
      <c r="AS254" s="597"/>
      <c r="AT254" s="597"/>
      <c r="AU254" s="597"/>
      <c r="AV254" s="598"/>
      <c r="AW254" s="86" t="str">
        <f>IF(入力用!$BI254&lt;1000000,"",RIGHTB(INT(入力用!$BI254/1000000),1))</f>
        <v/>
      </c>
      <c r="AX254" s="77" t="str">
        <f>IF(入力用!$BI254&lt;100000,"",RIGHTB(INT(入力用!$BI254/100000),1))</f>
        <v/>
      </c>
      <c r="AY254" s="78" t="str">
        <f>IF(入力用!$BI254&lt;10000,"",RIGHTB(INT(入力用!$BI254/10000),1))</f>
        <v/>
      </c>
      <c r="AZ254" s="79" t="str">
        <f>IF(入力用!$BI254&lt;1000,"",RIGHTB(INT(入力用!$BI254/1000),1))</f>
        <v/>
      </c>
      <c r="BA254" s="77" t="str">
        <f>IF(入力用!$BI254&lt;100,"",RIGHTB(INT(入力用!$BI254/100),1))</f>
        <v/>
      </c>
      <c r="BB254" s="78" t="str">
        <f>IF(入力用!$BI254&lt;10,"",RIGHTB(INT(入力用!$BI254/10),1))</f>
        <v/>
      </c>
      <c r="BC254" s="80" t="str">
        <f>IF(入力用!$BI254=0,"",RIGHTB(INT(入力用!$BI254/1),1))</f>
        <v/>
      </c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  <c r="BV254" s="83"/>
      <c r="BW254" s="83"/>
      <c r="BX254" s="83"/>
      <c r="BY254" s="83"/>
      <c r="BZ254" s="83"/>
      <c r="CA254" s="84"/>
    </row>
    <row r="255" spans="1:79" ht="9.75" customHeight="1" x14ac:dyDescent="0.15"/>
    <row r="256" spans="1:79" ht="30" customHeight="1" x14ac:dyDescent="0.15">
      <c r="AK256" s="24"/>
      <c r="AL256" s="24"/>
      <c r="AM256" s="24"/>
      <c r="AN256" s="24"/>
      <c r="AO256" s="24"/>
      <c r="AP256" s="24"/>
      <c r="AQ256" s="24"/>
      <c r="AR256" s="24"/>
      <c r="AS256" s="489" t="s">
        <v>53</v>
      </c>
      <c r="AT256" s="490"/>
      <c r="AU256" s="490"/>
      <c r="AV256" s="490"/>
      <c r="AW256" s="490"/>
      <c r="AX256" s="490"/>
      <c r="AY256" s="490"/>
      <c r="AZ256" s="490"/>
      <c r="BA256" s="27"/>
      <c r="BB256" s="28"/>
      <c r="BC256" s="27"/>
      <c r="BD256" s="29"/>
      <c r="BE256" s="28"/>
      <c r="BF256" s="27"/>
      <c r="BG256" s="29"/>
      <c r="BH256" s="30"/>
      <c r="BL256" s="48"/>
      <c r="BM256" s="377" t="s">
        <v>22</v>
      </c>
      <c r="BN256" s="377"/>
      <c r="BO256" s="463"/>
      <c r="BP256" s="463"/>
      <c r="BQ256" s="463"/>
      <c r="BR256" s="463"/>
      <c r="BS256" s="47" t="s">
        <v>23</v>
      </c>
      <c r="BT256" s="463"/>
      <c r="BU256" s="463"/>
      <c r="BV256" s="463"/>
      <c r="BW256" s="463"/>
      <c r="BX256" s="377" t="s">
        <v>27</v>
      </c>
      <c r="BY256" s="377"/>
      <c r="BZ256" s="453"/>
      <c r="CA256" s="453"/>
    </row>
    <row r="259" spans="1:79" ht="13.5" customHeight="1" x14ac:dyDescent="0.15">
      <c r="AA259" s="372" t="s">
        <v>38</v>
      </c>
      <c r="AB259" s="372"/>
      <c r="AC259" s="372"/>
      <c r="AD259" s="372"/>
      <c r="AE259" s="372"/>
      <c r="AF259" s="372"/>
      <c r="AG259" s="372"/>
      <c r="AH259" s="372"/>
      <c r="AI259" s="372"/>
      <c r="AJ259" s="372"/>
      <c r="AK259" s="372"/>
      <c r="AL259" s="372"/>
      <c r="AM259" s="372"/>
      <c r="AN259" s="372"/>
      <c r="AO259" s="372"/>
      <c r="AP259" s="372"/>
      <c r="BK259" s="484" t="s">
        <v>49</v>
      </c>
      <c r="BL259" s="484"/>
      <c r="BM259" s="484"/>
      <c r="BN259" s="484"/>
      <c r="BO259" s="484"/>
      <c r="BP259" s="484"/>
      <c r="BQ259" s="485" t="str">
        <f>IF(登録番号="","",登録番号)</f>
        <v/>
      </c>
      <c r="BR259" s="485"/>
      <c r="BS259" s="485"/>
      <c r="BT259" s="485"/>
      <c r="BU259" s="485"/>
      <c r="BV259" s="485"/>
      <c r="BW259" s="485"/>
      <c r="BX259" s="485"/>
      <c r="BY259" s="485"/>
      <c r="BZ259" s="485"/>
      <c r="CA259" s="23"/>
    </row>
    <row r="260" spans="1:79" ht="14.25" customHeight="1" thickBot="1" x14ac:dyDescent="0.2">
      <c r="A260" s="449" t="s">
        <v>0</v>
      </c>
      <c r="B260" s="449"/>
      <c r="C260" s="7"/>
      <c r="D260" s="599" t="s">
        <v>30</v>
      </c>
      <c r="E260" s="599"/>
      <c r="F260" s="599"/>
      <c r="G260" s="599"/>
      <c r="H260" s="599"/>
      <c r="I260" s="599"/>
      <c r="J260" s="599"/>
      <c r="K260" s="599"/>
      <c r="L260" s="599"/>
      <c r="M260" s="599"/>
      <c r="N260" s="55"/>
      <c r="O260" s="55"/>
      <c r="P260" s="447" t="s">
        <v>1</v>
      </c>
      <c r="AA260" s="373"/>
      <c r="AB260" s="373"/>
      <c r="AC260" s="373"/>
      <c r="AD260" s="373"/>
      <c r="AE260" s="373"/>
      <c r="AF260" s="373"/>
      <c r="AG260" s="373"/>
      <c r="AH260" s="373"/>
      <c r="AI260" s="373"/>
      <c r="AJ260" s="373"/>
      <c r="AK260" s="373"/>
      <c r="AL260" s="373"/>
      <c r="AM260" s="373"/>
      <c r="AN260" s="373"/>
      <c r="AO260" s="373"/>
      <c r="AP260" s="373"/>
      <c r="BC260" s="491" t="str">
        <f>IF(郵便番号="","",郵便番号)</f>
        <v/>
      </c>
      <c r="BD260" s="491"/>
      <c r="BE260" s="491"/>
      <c r="BF260" s="491"/>
      <c r="BG260" s="491"/>
      <c r="BH260" s="491"/>
      <c r="BI260" s="491"/>
      <c r="BJ260" s="491"/>
    </row>
    <row r="261" spans="1:79" ht="14.25" customHeight="1" thickTop="1" x14ac:dyDescent="0.15">
      <c r="A261" s="450"/>
      <c r="B261" s="450"/>
      <c r="C261" s="8"/>
      <c r="D261" s="600"/>
      <c r="E261" s="600"/>
      <c r="F261" s="600"/>
      <c r="G261" s="600"/>
      <c r="H261" s="600"/>
      <c r="I261" s="600"/>
      <c r="J261" s="600"/>
      <c r="K261" s="600"/>
      <c r="L261" s="600"/>
      <c r="M261" s="600"/>
      <c r="N261" s="56"/>
      <c r="O261" s="56"/>
      <c r="P261" s="448"/>
      <c r="AX261" s="445" t="s">
        <v>31</v>
      </c>
      <c r="AY261" s="445"/>
      <c r="AZ261" s="445"/>
      <c r="BA261" s="445"/>
      <c r="BB261" s="445"/>
      <c r="BC261" s="502" t="str">
        <f>IF(住所="","",住所)</f>
        <v/>
      </c>
      <c r="BD261" s="502"/>
      <c r="BE261" s="502"/>
      <c r="BF261" s="502"/>
      <c r="BG261" s="502"/>
      <c r="BH261" s="502"/>
      <c r="BI261" s="502"/>
      <c r="BJ261" s="502"/>
      <c r="BK261" s="502"/>
      <c r="BL261" s="502"/>
      <c r="BM261" s="502"/>
      <c r="BN261" s="502"/>
      <c r="BO261" s="502"/>
      <c r="BP261" s="502"/>
      <c r="BQ261" s="502"/>
      <c r="BR261" s="502"/>
      <c r="BS261" s="502"/>
      <c r="BT261" s="502"/>
      <c r="BU261" s="502"/>
      <c r="BV261" s="502"/>
      <c r="BW261" s="502"/>
      <c r="BX261" s="502"/>
      <c r="BY261" s="502"/>
      <c r="BZ261" s="502"/>
    </row>
    <row r="262" spans="1:79" ht="12.75" customHeight="1" x14ac:dyDescent="0.15">
      <c r="AE262" s="444" t="str">
        <f>IF(請求月度="","",請求月度)</f>
        <v/>
      </c>
      <c r="AF262" s="444"/>
      <c r="AG262" s="444"/>
      <c r="AH262" s="421" t="s">
        <v>16</v>
      </c>
      <c r="AI262" s="421"/>
      <c r="AJ262" s="421"/>
      <c r="AK262" s="421"/>
      <c r="AL262" s="421"/>
      <c r="AM262" s="421"/>
      <c r="AX262" s="445" t="s">
        <v>32</v>
      </c>
      <c r="AY262" s="445"/>
      <c r="AZ262" s="445"/>
      <c r="BA262" s="445"/>
      <c r="BB262" s="445"/>
      <c r="BC262" s="492" t="str">
        <f>IF(氏名="","",氏名)</f>
        <v/>
      </c>
      <c r="BD262" s="492"/>
      <c r="BE262" s="492"/>
      <c r="BF262" s="492"/>
      <c r="BG262" s="492"/>
      <c r="BH262" s="492"/>
      <c r="BI262" s="492"/>
      <c r="BJ262" s="492"/>
      <c r="BK262" s="492"/>
      <c r="BL262" s="492"/>
      <c r="BM262" s="492"/>
      <c r="BN262" s="492"/>
      <c r="BO262" s="492"/>
      <c r="BP262" s="492"/>
      <c r="BQ262" s="492"/>
      <c r="BR262" s="492"/>
      <c r="BS262" s="492"/>
      <c r="BT262" s="492"/>
      <c r="BU262" s="492"/>
      <c r="BV262" s="492"/>
      <c r="BW262" s="492"/>
      <c r="BX262" s="492"/>
      <c r="BY262" s="492"/>
      <c r="BZ262" s="492"/>
      <c r="CA262" s="24" t="s">
        <v>26</v>
      </c>
    </row>
    <row r="263" spans="1:79" ht="9.75" customHeight="1" thickBot="1" x14ac:dyDescent="0.2">
      <c r="AA263" s="4"/>
      <c r="AB263" s="4"/>
      <c r="AC263" s="4"/>
      <c r="AD263" s="4"/>
      <c r="AE263" s="300"/>
      <c r="AF263" s="300"/>
      <c r="AG263" s="300"/>
      <c r="AH263" s="451"/>
      <c r="AI263" s="451"/>
      <c r="AJ263" s="451"/>
      <c r="AK263" s="451"/>
      <c r="AL263" s="451"/>
      <c r="AM263" s="451"/>
      <c r="AN263" s="4"/>
      <c r="AX263" s="445" t="s">
        <v>33</v>
      </c>
      <c r="AY263" s="445"/>
      <c r="AZ263" s="445"/>
      <c r="BA263" s="445"/>
      <c r="BB263" s="445"/>
      <c r="BC263" s="446" t="str">
        <f>IF(電話番号="","",電話番号)</f>
        <v/>
      </c>
      <c r="BD263" s="446"/>
      <c r="BE263" s="446"/>
      <c r="BF263" s="446"/>
      <c r="BG263" s="446"/>
      <c r="BH263" s="446"/>
      <c r="BI263" s="446"/>
      <c r="BJ263" s="446"/>
      <c r="BK263" s="446"/>
      <c r="BL263" s="446"/>
      <c r="BM263" s="446"/>
      <c r="BN263" s="446"/>
      <c r="BO263" s="446"/>
      <c r="BP263" s="446"/>
      <c r="BQ263" s="446"/>
      <c r="BR263" s="446"/>
      <c r="BS263" s="446"/>
      <c r="BT263" s="446"/>
      <c r="BU263" s="446"/>
      <c r="BV263" s="446"/>
      <c r="BW263" s="446"/>
      <c r="BX263" s="446"/>
      <c r="BY263" s="446"/>
      <c r="BZ263" s="446"/>
      <c r="CA263" s="24"/>
    </row>
    <row r="264" spans="1:79" ht="9.75" customHeight="1" x14ac:dyDescent="0.15">
      <c r="A264" s="371" t="s">
        <v>29</v>
      </c>
      <c r="B264" s="438" t="str">
        <f>IF(入力用!B264&lt;&gt;"",入力用!B264 &amp; "/"&amp; 入力用!D264,"")</f>
        <v/>
      </c>
      <c r="C264" s="439"/>
      <c r="D264" s="440"/>
      <c r="E264" s="491" t="s">
        <v>2</v>
      </c>
      <c r="F264" s="491"/>
      <c r="G264" s="491"/>
      <c r="H264" s="491"/>
      <c r="I264" s="601"/>
      <c r="J264" s="458" t="s">
        <v>3</v>
      </c>
      <c r="K264" s="459"/>
      <c r="L264" s="459"/>
      <c r="M264" s="459"/>
      <c r="N264" s="459"/>
      <c r="O264" s="459"/>
      <c r="P264" s="460"/>
      <c r="Q264" s="464"/>
      <c r="R264" s="464"/>
      <c r="S264" s="466"/>
      <c r="T264" s="452"/>
      <c r="U264" s="468"/>
      <c r="V264" s="454"/>
      <c r="W264" s="452"/>
      <c r="X264" s="456" t="s">
        <v>4</v>
      </c>
      <c r="Y264" s="3"/>
      <c r="Z264" s="3"/>
      <c r="AA264" s="3"/>
      <c r="AX264" s="445" t="s">
        <v>39</v>
      </c>
      <c r="AY264" s="445"/>
      <c r="AZ264" s="445"/>
      <c r="BA264" s="445"/>
      <c r="BB264" s="445"/>
      <c r="BC264" s="446" t="str">
        <f>IF(ＦＡＸ番号="","",ＦＡＸ番号)</f>
        <v/>
      </c>
      <c r="BD264" s="446"/>
      <c r="BE264" s="446"/>
      <c r="BF264" s="446"/>
      <c r="BG264" s="446"/>
      <c r="BH264" s="446"/>
      <c r="BI264" s="446"/>
      <c r="BJ264" s="446"/>
      <c r="BK264" s="446"/>
      <c r="BL264" s="446"/>
      <c r="BM264" s="446"/>
      <c r="BN264" s="446"/>
      <c r="BO264" s="446"/>
      <c r="BP264" s="446"/>
      <c r="BQ264" s="446"/>
      <c r="BR264" s="446"/>
      <c r="BS264" s="446"/>
      <c r="BT264" s="446"/>
      <c r="BU264" s="446"/>
      <c r="BV264" s="446"/>
      <c r="BW264" s="446"/>
      <c r="BX264" s="446"/>
      <c r="BY264" s="446"/>
      <c r="BZ264" s="446"/>
    </row>
    <row r="265" spans="1:79" ht="11.25" customHeight="1" thickBot="1" x14ac:dyDescent="0.2">
      <c r="A265" s="371"/>
      <c r="B265" s="441"/>
      <c r="C265" s="442"/>
      <c r="D265" s="443"/>
      <c r="E265" s="491"/>
      <c r="F265" s="491"/>
      <c r="G265" s="491"/>
      <c r="H265" s="491"/>
      <c r="I265" s="601"/>
      <c r="J265" s="461"/>
      <c r="K265" s="462"/>
      <c r="L265" s="462"/>
      <c r="M265" s="462"/>
      <c r="N265" s="462"/>
      <c r="O265" s="462"/>
      <c r="P265" s="463"/>
      <c r="Q265" s="465"/>
      <c r="R265" s="465"/>
      <c r="S265" s="467"/>
      <c r="T265" s="453"/>
      <c r="U265" s="469"/>
      <c r="V265" s="455"/>
      <c r="W265" s="453"/>
      <c r="X265" s="457"/>
      <c r="Y265" s="3"/>
      <c r="Z265" s="3"/>
      <c r="AB265" s="421" t="s">
        <v>40</v>
      </c>
      <c r="AC265" s="433" t="str">
        <f>IF(請求年="","",請求年)</f>
        <v/>
      </c>
      <c r="AD265" s="433"/>
      <c r="AE265" s="470" t="s">
        <v>12</v>
      </c>
      <c r="AF265" s="433" t="str">
        <f>IF(請求月="","",請求月)</f>
        <v/>
      </c>
      <c r="AG265" s="421" t="s">
        <v>15</v>
      </c>
      <c r="AH265" s="421"/>
      <c r="AI265" s="433" t="str">
        <f>IF(請求日="","",請求日)</f>
        <v/>
      </c>
      <c r="AJ265" s="433"/>
      <c r="AK265" s="433"/>
      <c r="AL265" s="421" t="s">
        <v>17</v>
      </c>
      <c r="AM265" s="421"/>
      <c r="AZ265" s="2" t="s">
        <v>5</v>
      </c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79" ht="6.75" customHeight="1" x14ac:dyDescent="0.15">
      <c r="J266" s="526" t="s">
        <v>7</v>
      </c>
      <c r="K266" s="527"/>
      <c r="L266" s="527"/>
      <c r="M266" s="527"/>
      <c r="N266" s="527"/>
      <c r="O266" s="527"/>
      <c r="P266" s="528"/>
      <c r="Q266" s="477" t="str">
        <f>IF(入力用!$H266&lt;10000000,"",RIGHTB(INT(入力用!$H266/10000000),1))</f>
        <v/>
      </c>
      <c r="R266" s="471" t="str">
        <f>IF(入力用!$H266&lt;1000000,"",RIGHTB(INT(入力用!$H266/1000000),1))</f>
        <v/>
      </c>
      <c r="S266" s="474" t="str">
        <f>IF(入力用!$H266&lt;100000,"",RIGHTB(INT(入力用!$H266/100000),1))</f>
        <v/>
      </c>
      <c r="T266" s="477" t="str">
        <f>IF(入力用!$H266&lt;10000,"",RIGHTB(INT(入力用!$H266/10000),1))</f>
        <v/>
      </c>
      <c r="U266" s="394" t="str">
        <f>IF(入力用!$H266&lt;1000,"",RIGHTB(INT(入力用!$H266/1000),1))</f>
        <v/>
      </c>
      <c r="V266" s="481" t="str">
        <f>IF(入力用!$H266&lt;100,"",RIGHTB(INT(入力用!$H266/100),1))</f>
        <v/>
      </c>
      <c r="W266" s="477" t="str">
        <f>IF(入力用!$H266&lt;10,"",RIGHTB(INT(入力用!$H266/10),1))</f>
        <v/>
      </c>
      <c r="X266" s="394" t="str">
        <f>IF(入力用!$H266&lt;1,"",RIGHTB(入力用!$H266,1))</f>
        <v/>
      </c>
      <c r="Y266" s="46"/>
      <c r="Z266" s="46"/>
      <c r="AA266" s="81"/>
      <c r="AB266" s="421"/>
      <c r="AC266" s="433"/>
      <c r="AD266" s="433"/>
      <c r="AE266" s="470"/>
      <c r="AF266" s="433"/>
      <c r="AG266" s="421"/>
      <c r="AH266" s="421"/>
      <c r="AI266" s="433"/>
      <c r="AJ266" s="433"/>
      <c r="AK266" s="433"/>
      <c r="AL266" s="421"/>
      <c r="AM266" s="421"/>
      <c r="AZ266" s="396"/>
      <c r="BA266" s="402"/>
      <c r="BB266" s="402"/>
      <c r="BC266" s="402"/>
      <c r="BD266" s="402"/>
      <c r="BE266" s="402"/>
      <c r="BF266" s="402"/>
      <c r="BG266" s="496"/>
      <c r="BH266" s="505" t="s">
        <v>21</v>
      </c>
      <c r="BI266" s="505"/>
      <c r="BJ266" s="505"/>
      <c r="BK266" s="506" t="str">
        <f>IF(振込先="","",振込先)</f>
        <v/>
      </c>
      <c r="BL266" s="506"/>
      <c r="BM266" s="506"/>
      <c r="BN266" s="506"/>
      <c r="BO266" s="506"/>
      <c r="BP266" s="506"/>
      <c r="BQ266" s="506"/>
      <c r="BR266" s="506"/>
      <c r="BS266" s="506"/>
      <c r="BT266" s="506"/>
      <c r="BU266" s="506"/>
      <c r="BV266" s="506"/>
      <c r="BW266" s="506"/>
      <c r="BX266" s="506"/>
      <c r="BY266" s="506"/>
      <c r="BZ266" s="506"/>
    </row>
    <row r="267" spans="1:79" ht="4.5" customHeight="1" x14ac:dyDescent="0.15">
      <c r="A267" s="491" t="s">
        <v>6</v>
      </c>
      <c r="B267" s="491"/>
      <c r="C267" s="491"/>
      <c r="D267" s="491"/>
      <c r="E267" s="491"/>
      <c r="F267" s="491"/>
      <c r="G267" s="491"/>
      <c r="H267" s="491"/>
      <c r="I267" s="601"/>
      <c r="J267" s="529"/>
      <c r="K267" s="530"/>
      <c r="L267" s="530"/>
      <c r="M267" s="530"/>
      <c r="N267" s="530"/>
      <c r="O267" s="530"/>
      <c r="P267" s="531"/>
      <c r="Q267" s="478"/>
      <c r="R267" s="472"/>
      <c r="S267" s="475"/>
      <c r="T267" s="478"/>
      <c r="U267" s="415"/>
      <c r="V267" s="482"/>
      <c r="W267" s="478"/>
      <c r="X267" s="415"/>
      <c r="Y267" s="46"/>
      <c r="Z267" s="46"/>
      <c r="AA267" s="46"/>
      <c r="AZ267" s="416"/>
      <c r="BA267" s="493"/>
      <c r="BB267" s="493"/>
      <c r="BC267" s="493"/>
      <c r="BD267" s="493"/>
      <c r="BE267" s="493"/>
      <c r="BF267" s="493"/>
      <c r="BG267" s="497"/>
      <c r="BH267" s="505"/>
      <c r="BI267" s="505"/>
      <c r="BJ267" s="505"/>
      <c r="BK267" s="506"/>
      <c r="BL267" s="506"/>
      <c r="BM267" s="506"/>
      <c r="BN267" s="506"/>
      <c r="BO267" s="506"/>
      <c r="BP267" s="506"/>
      <c r="BQ267" s="506"/>
      <c r="BR267" s="506"/>
      <c r="BS267" s="506"/>
      <c r="BT267" s="506"/>
      <c r="BU267" s="506"/>
      <c r="BV267" s="506"/>
      <c r="BW267" s="506"/>
      <c r="BX267" s="506"/>
      <c r="BY267" s="506"/>
      <c r="BZ267" s="506"/>
    </row>
    <row r="268" spans="1:79" ht="9.75" customHeight="1" thickBot="1" x14ac:dyDescent="0.2">
      <c r="A268" s="491"/>
      <c r="B268" s="491"/>
      <c r="C268" s="491"/>
      <c r="D268" s="491"/>
      <c r="E268" s="491"/>
      <c r="F268" s="491"/>
      <c r="G268" s="491"/>
      <c r="H268" s="491"/>
      <c r="I268" s="601"/>
      <c r="J268" s="532"/>
      <c r="K268" s="533"/>
      <c r="L268" s="533"/>
      <c r="M268" s="533"/>
      <c r="N268" s="533"/>
      <c r="O268" s="533"/>
      <c r="P268" s="534"/>
      <c r="Q268" s="479"/>
      <c r="R268" s="473"/>
      <c r="S268" s="476"/>
      <c r="T268" s="479"/>
      <c r="U268" s="480"/>
      <c r="V268" s="483"/>
      <c r="W268" s="479"/>
      <c r="X268" s="480"/>
      <c r="Y268" s="46"/>
      <c r="Z268" s="46"/>
      <c r="AA268" s="46"/>
      <c r="AZ268" s="494"/>
      <c r="BA268" s="495"/>
      <c r="BB268" s="495"/>
      <c r="BC268" s="495"/>
      <c r="BD268" s="495"/>
      <c r="BE268" s="495"/>
      <c r="BF268" s="495"/>
      <c r="BG268" s="498"/>
      <c r="BH268" s="54"/>
      <c r="BI268" s="54"/>
      <c r="BJ268" s="54"/>
      <c r="BK268" s="499" t="str">
        <f>IF(口座番号="","",口座番号)</f>
        <v/>
      </c>
      <c r="BL268" s="499"/>
      <c r="BM268" s="499"/>
      <c r="BN268" s="499"/>
      <c r="BO268" s="499"/>
      <c r="BP268" s="499"/>
      <c r="BQ268" s="499"/>
      <c r="BR268" s="499"/>
      <c r="BS268" s="499"/>
      <c r="BT268" s="499"/>
      <c r="BU268" s="499"/>
      <c r="BV268" s="499"/>
      <c r="BW268" s="499"/>
      <c r="BX268" s="499"/>
      <c r="BY268" s="499"/>
      <c r="BZ268" s="499"/>
    </row>
    <row r="269" spans="1:79" ht="7.5" customHeight="1" thickBot="1" x14ac:dyDescent="0.2">
      <c r="BH269" s="4"/>
      <c r="BI269" s="4"/>
    </row>
    <row r="270" spans="1:79" x14ac:dyDescent="0.15">
      <c r="A270" s="436" t="s">
        <v>8</v>
      </c>
      <c r="B270" s="422" t="s">
        <v>35</v>
      </c>
      <c r="C270" s="381"/>
      <c r="D270" s="381"/>
      <c r="E270" s="381"/>
      <c r="F270" s="381"/>
      <c r="G270" s="381"/>
      <c r="H270" s="381"/>
      <c r="I270" s="423"/>
      <c r="J270" s="422" t="s">
        <v>36</v>
      </c>
      <c r="K270" s="381"/>
      <c r="L270" s="381"/>
      <c r="M270" s="381"/>
      <c r="N270" s="381"/>
      <c r="O270" s="423"/>
      <c r="P270" s="422" t="s">
        <v>9</v>
      </c>
      <c r="Q270" s="381"/>
      <c r="R270" s="381"/>
      <c r="S270" s="381"/>
      <c r="T270" s="381"/>
      <c r="U270" s="381"/>
      <c r="V270" s="381"/>
      <c r="W270" s="381"/>
      <c r="X270" s="381"/>
      <c r="Y270" s="381"/>
      <c r="Z270" s="381"/>
      <c r="AA270" s="423"/>
      <c r="AB270" s="422" t="s">
        <v>10</v>
      </c>
      <c r="AC270" s="423"/>
      <c r="AD270" s="385" t="s">
        <v>11</v>
      </c>
      <c r="AE270" s="422" t="s">
        <v>13</v>
      </c>
      <c r="AF270" s="381"/>
      <c r="AG270" s="381"/>
      <c r="AH270" s="561" t="s">
        <v>14</v>
      </c>
      <c r="AI270" s="381"/>
      <c r="AJ270" s="381"/>
      <c r="AK270" s="381"/>
      <c r="AL270" s="381"/>
      <c r="AM270" s="381"/>
      <c r="AN270" s="381"/>
      <c r="AO270" s="382"/>
      <c r="AP270" s="520" t="s">
        <v>47</v>
      </c>
      <c r="AQ270" s="521"/>
      <c r="AR270" s="522"/>
      <c r="AS270" s="381" t="s">
        <v>46</v>
      </c>
      <c r="AT270" s="381"/>
      <c r="AU270" s="381"/>
      <c r="AV270" s="381"/>
      <c r="AW270" s="381"/>
      <c r="AX270" s="381"/>
      <c r="AY270" s="382"/>
      <c r="AZ270" s="507" t="s">
        <v>18</v>
      </c>
      <c r="BA270" s="507"/>
      <c r="BB270" s="507"/>
      <c r="BC270" s="508"/>
      <c r="BD270" s="550" t="s">
        <v>20</v>
      </c>
      <c r="BE270" s="551"/>
      <c r="BF270" s="551"/>
      <c r="BG270" s="551"/>
      <c r="BH270" s="551"/>
      <c r="BI270" s="552"/>
      <c r="BJ270" s="509" t="s">
        <v>54</v>
      </c>
      <c r="BK270" s="516" t="s">
        <v>24</v>
      </c>
      <c r="BL270" s="517"/>
      <c r="BM270" s="517"/>
      <c r="BN270" s="517"/>
      <c r="BO270" s="517"/>
      <c r="BP270" s="517"/>
      <c r="BQ270" s="517"/>
      <c r="BR270" s="517"/>
      <c r="BS270" s="517"/>
      <c r="BT270" s="517"/>
      <c r="BU270" s="517"/>
      <c r="BV270" s="517"/>
      <c r="BW270" s="517"/>
      <c r="BX270" s="517"/>
      <c r="BY270" s="517"/>
      <c r="BZ270" s="518"/>
      <c r="CA270" s="5" t="s">
        <v>25</v>
      </c>
    </row>
    <row r="271" spans="1:79" ht="14.25" thickBot="1" x14ac:dyDescent="0.2">
      <c r="A271" s="437"/>
      <c r="B271" s="424"/>
      <c r="C271" s="425"/>
      <c r="D271" s="425"/>
      <c r="E271" s="425"/>
      <c r="F271" s="425"/>
      <c r="G271" s="425"/>
      <c r="H271" s="425"/>
      <c r="I271" s="426"/>
      <c r="J271" s="424" t="s">
        <v>37</v>
      </c>
      <c r="K271" s="425"/>
      <c r="L271" s="425"/>
      <c r="M271" s="425"/>
      <c r="N271" s="425"/>
      <c r="O271" s="426"/>
      <c r="P271" s="424"/>
      <c r="Q271" s="425"/>
      <c r="R271" s="425"/>
      <c r="S271" s="425"/>
      <c r="T271" s="425"/>
      <c r="U271" s="425"/>
      <c r="V271" s="425"/>
      <c r="W271" s="425"/>
      <c r="X271" s="425"/>
      <c r="Y271" s="425"/>
      <c r="Z271" s="425"/>
      <c r="AA271" s="426"/>
      <c r="AB271" s="424"/>
      <c r="AC271" s="426"/>
      <c r="AD271" s="386"/>
      <c r="AE271" s="424"/>
      <c r="AF271" s="425"/>
      <c r="AG271" s="425"/>
      <c r="AH271" s="562"/>
      <c r="AI271" s="383"/>
      <c r="AJ271" s="383"/>
      <c r="AK271" s="383"/>
      <c r="AL271" s="383"/>
      <c r="AM271" s="383"/>
      <c r="AN271" s="383"/>
      <c r="AO271" s="384"/>
      <c r="AP271" s="523"/>
      <c r="AQ271" s="524"/>
      <c r="AR271" s="525"/>
      <c r="AS271" s="383"/>
      <c r="AT271" s="383"/>
      <c r="AU271" s="383"/>
      <c r="AV271" s="383"/>
      <c r="AW271" s="383"/>
      <c r="AX271" s="383"/>
      <c r="AY271" s="384"/>
      <c r="AZ271" s="503" t="s">
        <v>19</v>
      </c>
      <c r="BA271" s="503"/>
      <c r="BB271" s="503"/>
      <c r="BC271" s="504"/>
      <c r="BD271" s="424"/>
      <c r="BE271" s="425"/>
      <c r="BF271" s="425"/>
      <c r="BG271" s="425"/>
      <c r="BH271" s="425"/>
      <c r="BI271" s="426"/>
      <c r="BJ271" s="510"/>
      <c r="BK271" s="515" t="s">
        <v>45</v>
      </c>
      <c r="BL271" s="445"/>
      <c r="BM271" s="445"/>
      <c r="BN271" s="445"/>
      <c r="BO271" s="445"/>
      <c r="BP271" s="445"/>
      <c r="BQ271" s="445"/>
      <c r="BR271" s="445"/>
      <c r="BS271" s="31"/>
      <c r="BT271" s="383" t="s">
        <v>46</v>
      </c>
      <c r="BU271" s="383"/>
      <c r="BV271" s="383"/>
      <c r="BW271" s="383"/>
      <c r="BX271" s="383"/>
      <c r="BY271" s="383"/>
      <c r="BZ271" s="519"/>
      <c r="CA271" s="6" t="s">
        <v>26</v>
      </c>
    </row>
    <row r="272" spans="1:79" ht="13.5" customHeight="1" x14ac:dyDescent="0.15">
      <c r="A272" s="434" t="str">
        <f>IF(入力用!A272="","",入力用!A272)</f>
        <v/>
      </c>
      <c r="B272" s="427" t="str">
        <f>IF(入力用!B272="","",入力用!B272)</f>
        <v/>
      </c>
      <c r="C272" s="428"/>
      <c r="D272" s="428"/>
      <c r="E272" s="428"/>
      <c r="F272" s="428"/>
      <c r="G272" s="428"/>
      <c r="H272" s="428"/>
      <c r="I272" s="429"/>
      <c r="J272" s="570" t="str">
        <f>IF(入力用!F272="","",入力用!F272)</f>
        <v/>
      </c>
      <c r="K272" s="571"/>
      <c r="L272" s="571"/>
      <c r="M272" s="571"/>
      <c r="N272" s="571"/>
      <c r="O272" s="572"/>
      <c r="P272" s="427" t="str">
        <f>IF(入力用!G272="","",入力用!G272)</f>
        <v/>
      </c>
      <c r="Q272" s="428"/>
      <c r="R272" s="428"/>
      <c r="S272" s="428"/>
      <c r="T272" s="428"/>
      <c r="U272" s="428"/>
      <c r="V272" s="428"/>
      <c r="W272" s="428"/>
      <c r="X272" s="428"/>
      <c r="Y272" s="428"/>
      <c r="Z272" s="428"/>
      <c r="AA272" s="429"/>
      <c r="AB272" s="427" t="str">
        <f>IF(入力用!R272="","",入力用!R272)</f>
        <v/>
      </c>
      <c r="AC272" s="429"/>
      <c r="AD272" s="553" t="str">
        <f>IF(入力用!T272="","",入力用!T272)</f>
        <v/>
      </c>
      <c r="AE272" s="555" t="str">
        <f>IF(入力用!U272="","",入力用!U272)</f>
        <v/>
      </c>
      <c r="AF272" s="556"/>
      <c r="AG272" s="557"/>
      <c r="AH272" s="94" t="str">
        <f>IF(入力用!$AV272&lt;0,"▲","")</f>
        <v/>
      </c>
      <c r="AI272" s="89"/>
      <c r="AJ272" s="539" t="str">
        <f>IF(ABS(入力用!$AV272)&lt;100000,"",RIGHTB(INT(ABS(入力用!$AV272)/100000),1))</f>
        <v/>
      </c>
      <c r="AK272" s="535" t="str">
        <f>IF(ABS(入力用!$AV272)&lt;10000,"",RIGHTB(INT(ABS(入力用!$AV272)/10000),1))</f>
        <v/>
      </c>
      <c r="AL272" s="544" t="str">
        <f>IF(ABS(入力用!$AV272)&lt;1000,"",RIGHTB(INT(ABS(入力用!$AV272)/1000),1))</f>
        <v/>
      </c>
      <c r="AM272" s="539" t="str">
        <f>IF(ABS(入力用!$AV272)&lt;100,"",RIGHTB(INT(ABS(入力用!$AV272)/100),1))</f>
        <v/>
      </c>
      <c r="AN272" s="535" t="str">
        <f>IF(ABS(入力用!$AV272)&lt;10,"",RIGHTB(INT(ABS(入力用!$AV272)/10),1))</f>
        <v/>
      </c>
      <c r="AO272" s="537" t="str">
        <f>IF(ABS(入力用!$AV272)&lt;1,"",RIGHTB(入力用!$AV272,1))</f>
        <v/>
      </c>
      <c r="AP272" s="500" t="str">
        <f>IF(入力用!X272="","",IF(入力用!$AM272=3,"",RIGHTB(INT(入力用!$AT272/10),1)))</f>
        <v/>
      </c>
      <c r="AQ272" s="544" t="str">
        <f>IF(入力用!X272="","",RIGHTB(入力用!$AT272,1))</f>
        <v/>
      </c>
      <c r="AR272" s="546" t="s">
        <v>48</v>
      </c>
      <c r="AS272" s="94" t="str">
        <f>IF(入力用!$AV272&lt;0,"▲","")</f>
        <v/>
      </c>
      <c r="AT272" s="92"/>
      <c r="AU272" s="535" t="str">
        <f>IF(ABS(入力用!$BE272)&lt;10000,"",RIGHTB(INT(ABS(入力用!$BE272)/10000),1))</f>
        <v/>
      </c>
      <c r="AV272" s="544" t="str">
        <f>IF(ABS(入力用!$BE272)&lt;1000,"",RIGHTB(INT(ABS(入力用!$BE272)/1000),1))</f>
        <v/>
      </c>
      <c r="AW272" s="539" t="str">
        <f>IF(ABS(入力用!$BE272)&lt;100,"",RIGHTB(INT(ABS(入力用!$BE272)/100),1))</f>
        <v/>
      </c>
      <c r="AX272" s="535" t="str">
        <f>IF(ABS(入力用!$BE272)&lt;10,"",RIGHTB(INT(ABS(入力用!$BE272)/10),1))</f>
        <v/>
      </c>
      <c r="AY272" s="541" t="str">
        <f>IF(ABS(入力用!$BE272)=0,"",RIGHTB(入力用!$BE272,1))</f>
        <v/>
      </c>
      <c r="AZ272" s="543"/>
      <c r="BA272" s="387"/>
      <c r="BB272" s="387"/>
      <c r="BC272" s="389"/>
      <c r="BD272" s="391"/>
      <c r="BE272" s="392"/>
      <c r="BF272" s="392"/>
      <c r="BG272" s="392"/>
      <c r="BH272" s="392"/>
      <c r="BI272" s="393"/>
      <c r="BJ272" s="394"/>
      <c r="BK272" s="396"/>
      <c r="BL272" s="398"/>
      <c r="BM272" s="400"/>
      <c r="BN272" s="402"/>
      <c r="BO272" s="398"/>
      <c r="BP272" s="400"/>
      <c r="BQ272" s="402"/>
      <c r="BR272" s="404"/>
      <c r="BS272" s="406"/>
      <c r="BT272" s="408"/>
      <c r="BU272" s="400"/>
      <c r="BV272" s="402"/>
      <c r="BW272" s="398"/>
      <c r="BX272" s="400"/>
      <c r="BY272" s="402"/>
      <c r="BZ272" s="404"/>
      <c r="CA272" s="474"/>
    </row>
    <row r="273" spans="1:79" ht="13.5" customHeight="1" x14ac:dyDescent="0.15">
      <c r="A273" s="435"/>
      <c r="B273" s="430"/>
      <c r="C273" s="431"/>
      <c r="D273" s="431"/>
      <c r="E273" s="431"/>
      <c r="F273" s="431"/>
      <c r="G273" s="431"/>
      <c r="H273" s="431"/>
      <c r="I273" s="432"/>
      <c r="J273" s="547" t="str">
        <f>IF(入力用!F273="","",入力用!F273)</f>
        <v/>
      </c>
      <c r="K273" s="548"/>
      <c r="L273" s="548"/>
      <c r="M273" s="548"/>
      <c r="N273" s="548"/>
      <c r="O273" s="549"/>
      <c r="P273" s="430"/>
      <c r="Q273" s="431"/>
      <c r="R273" s="431"/>
      <c r="S273" s="431"/>
      <c r="T273" s="431"/>
      <c r="U273" s="431"/>
      <c r="V273" s="431"/>
      <c r="W273" s="431"/>
      <c r="X273" s="431"/>
      <c r="Y273" s="431"/>
      <c r="Z273" s="431"/>
      <c r="AA273" s="432"/>
      <c r="AB273" s="430"/>
      <c r="AC273" s="432"/>
      <c r="AD273" s="554"/>
      <c r="AE273" s="558"/>
      <c r="AF273" s="559"/>
      <c r="AG273" s="560"/>
      <c r="AH273" s="88" t="str">
        <f>IF(ABS(入力用!$AV272)&lt;10000000,"",RIGHTB(INT(ABS(入力用!$AV272)/10000000),1))</f>
        <v/>
      </c>
      <c r="AI273" s="90" t="str">
        <f>IF(ABS(入力用!$AV272)&lt;1000000,"",RIGHTB(INT(ABS(入力用!$AV272)/1000000),1))</f>
        <v/>
      </c>
      <c r="AJ273" s="540"/>
      <c r="AK273" s="536"/>
      <c r="AL273" s="545"/>
      <c r="AM273" s="540"/>
      <c r="AN273" s="536"/>
      <c r="AO273" s="538"/>
      <c r="AP273" s="501"/>
      <c r="AQ273" s="545"/>
      <c r="AR273" s="488"/>
      <c r="AS273" s="95" t="str">
        <f>IF(ABS(入力用!$BE272)&lt;1000000,"",RIGHTB(INT(ABS(入力用!$BE272)/1000000),1))</f>
        <v/>
      </c>
      <c r="AT273" s="96" t="str">
        <f>IF(ABS(入力用!$BE272)&lt;100000,"",RIGHTB(INT(ABS(入力用!$BE272)/100000),1))</f>
        <v/>
      </c>
      <c r="AU273" s="536"/>
      <c r="AV273" s="545"/>
      <c r="AW273" s="540"/>
      <c r="AX273" s="536"/>
      <c r="AY273" s="542"/>
      <c r="AZ273" s="411"/>
      <c r="BA273" s="388"/>
      <c r="BB273" s="388"/>
      <c r="BC273" s="390"/>
      <c r="BD273" s="378"/>
      <c r="BE273" s="379"/>
      <c r="BF273" s="379"/>
      <c r="BG273" s="379"/>
      <c r="BH273" s="379"/>
      <c r="BI273" s="380"/>
      <c r="BJ273" s="395"/>
      <c r="BK273" s="397"/>
      <c r="BL273" s="399"/>
      <c r="BM273" s="401"/>
      <c r="BN273" s="403"/>
      <c r="BO273" s="399"/>
      <c r="BP273" s="401"/>
      <c r="BQ273" s="403"/>
      <c r="BR273" s="405"/>
      <c r="BS273" s="407"/>
      <c r="BT273" s="409"/>
      <c r="BU273" s="401"/>
      <c r="BV273" s="403"/>
      <c r="BW273" s="399"/>
      <c r="BX273" s="401"/>
      <c r="BY273" s="403"/>
      <c r="BZ273" s="405"/>
      <c r="CA273" s="409"/>
    </row>
    <row r="274" spans="1:79" ht="13.5" customHeight="1" x14ac:dyDescent="0.15">
      <c r="A274" s="434" t="str">
        <f>IF(入力用!A274="","",入力用!A274)</f>
        <v/>
      </c>
      <c r="B274" s="427" t="str">
        <f>IF(入力用!B274="","",入力用!B274)</f>
        <v/>
      </c>
      <c r="C274" s="428"/>
      <c r="D274" s="428"/>
      <c r="E274" s="428"/>
      <c r="F274" s="428"/>
      <c r="G274" s="428"/>
      <c r="H274" s="428"/>
      <c r="I274" s="429"/>
      <c r="J274" s="570" t="str">
        <f>IF(入力用!F274="","",入力用!F274)</f>
        <v/>
      </c>
      <c r="K274" s="571"/>
      <c r="L274" s="571"/>
      <c r="M274" s="571"/>
      <c r="N274" s="571"/>
      <c r="O274" s="572"/>
      <c r="P274" s="427" t="str">
        <f>IF(入力用!G274="","",入力用!G274)</f>
        <v/>
      </c>
      <c r="Q274" s="428"/>
      <c r="R274" s="428"/>
      <c r="S274" s="428"/>
      <c r="T274" s="428"/>
      <c r="U274" s="428"/>
      <c r="V274" s="428"/>
      <c r="W274" s="428"/>
      <c r="X274" s="428"/>
      <c r="Y274" s="428"/>
      <c r="Z274" s="428"/>
      <c r="AA274" s="429"/>
      <c r="AB274" s="427" t="str">
        <f>IF(入力用!R274="","",入力用!R274)</f>
        <v/>
      </c>
      <c r="AC274" s="429"/>
      <c r="AD274" s="553" t="str">
        <f>IF(入力用!T274="","",入力用!T274)</f>
        <v/>
      </c>
      <c r="AE274" s="555" t="str">
        <f>IF(入力用!U274="","",入力用!U274)</f>
        <v/>
      </c>
      <c r="AF274" s="556"/>
      <c r="AG274" s="557"/>
      <c r="AH274" s="97" t="str">
        <f>IF(入力用!$AV274&lt;0,"▲","")</f>
        <v/>
      </c>
      <c r="AI274" s="99"/>
      <c r="AJ274" s="564" t="str">
        <f>IF(ABS(入力用!$AV274)&lt;100000,"",RIGHTB(INT(ABS(入力用!$AV274)/100000),1))</f>
        <v/>
      </c>
      <c r="AK274" s="565" t="str">
        <f>IF(ABS(入力用!$AV274)&lt;10000,"",RIGHTB(INT(ABS(入力用!$AV274)/10000),1))</f>
        <v/>
      </c>
      <c r="AL274" s="567" t="str">
        <f>IF(ABS(入力用!$AV274)&lt;1000,"",RIGHTB(INT(ABS(入力用!$AV274)/1000),1))</f>
        <v/>
      </c>
      <c r="AM274" s="564" t="str">
        <f>IF(ABS(入力用!$AV274)&lt;100,"",RIGHTB(INT(ABS(入力用!$AV274)/100),1))</f>
        <v/>
      </c>
      <c r="AN274" s="565" t="str">
        <f>IF(ABS(入力用!$AV274)&lt;10,"",RIGHTB(INT(ABS(入力用!$AV274)/10),1))</f>
        <v/>
      </c>
      <c r="AO274" s="542" t="str">
        <f>IF(ABS(入力用!$AV274)&lt;1,"",RIGHTB(入力用!$AV274,1))</f>
        <v/>
      </c>
      <c r="AP274" s="511" t="str">
        <f>IF(入力用!X274="","",IF(入力用!$AM274=3,"",RIGHTB(INT(入力用!$AT274/10),1)))</f>
        <v/>
      </c>
      <c r="AQ274" s="512" t="str">
        <f>IF(入力用!X274="","",RIGHTB(入力用!$AT274,1))</f>
        <v/>
      </c>
      <c r="AR274" s="514" t="s">
        <v>48</v>
      </c>
      <c r="AS274" s="97" t="str">
        <f>IF(入力用!$AV274&lt;0,"▲","")</f>
        <v/>
      </c>
      <c r="AT274" s="98"/>
      <c r="AU274" s="565" t="str">
        <f>IF(ABS(入力用!$BE274)&lt;10000,"",RIGHTB(INT(ABS(入力用!$BE274)/10000),1))</f>
        <v/>
      </c>
      <c r="AV274" s="567" t="str">
        <f>IF(ABS(入力用!$BE274)&lt;1000,"",RIGHTB(INT(ABS(入力用!$BE274)/1000),1))</f>
        <v/>
      </c>
      <c r="AW274" s="564" t="str">
        <f>IF(ABS(入力用!$BE274)&lt;100,"",RIGHTB(INT(ABS(入力用!$BE274)/100),1))</f>
        <v/>
      </c>
      <c r="AX274" s="565" t="str">
        <f>IF(ABS(入力用!$BE274)&lt;10,"",RIGHTB(INT(ABS(入力用!$BE274)/10),1))</f>
        <v/>
      </c>
      <c r="AY274" s="542" t="str">
        <f>IF(ABS(入力用!$BE274)=0,"",RIGHTB(入力用!$BE274,1))</f>
        <v/>
      </c>
      <c r="AZ274" s="410"/>
      <c r="BA274" s="568"/>
      <c r="BB274" s="568"/>
      <c r="BC274" s="569"/>
      <c r="BD274" s="412"/>
      <c r="BE274" s="413"/>
      <c r="BF274" s="413"/>
      <c r="BG274" s="413"/>
      <c r="BH274" s="413"/>
      <c r="BI274" s="414"/>
      <c r="BJ274" s="415"/>
      <c r="BK274" s="416"/>
      <c r="BL274" s="417"/>
      <c r="BM274" s="418"/>
      <c r="BN274" s="493"/>
      <c r="BO274" s="417"/>
      <c r="BP274" s="418"/>
      <c r="BQ274" s="493"/>
      <c r="BR274" s="563"/>
      <c r="BS274" s="566"/>
      <c r="BT274" s="475"/>
      <c r="BU274" s="418"/>
      <c r="BV274" s="493"/>
      <c r="BW274" s="417"/>
      <c r="BX274" s="418"/>
      <c r="BY274" s="493"/>
      <c r="BZ274" s="563"/>
      <c r="CA274" s="474"/>
    </row>
    <row r="275" spans="1:79" ht="13.5" customHeight="1" x14ac:dyDescent="0.15">
      <c r="A275" s="435"/>
      <c r="B275" s="430"/>
      <c r="C275" s="431"/>
      <c r="D275" s="431"/>
      <c r="E275" s="431"/>
      <c r="F275" s="431"/>
      <c r="G275" s="431"/>
      <c r="H275" s="431"/>
      <c r="I275" s="432"/>
      <c r="J275" s="547" t="str">
        <f>IF(入力用!F275="","",入力用!F275)</f>
        <v/>
      </c>
      <c r="K275" s="548"/>
      <c r="L275" s="548"/>
      <c r="M275" s="548"/>
      <c r="N275" s="548"/>
      <c r="O275" s="549"/>
      <c r="P275" s="430"/>
      <c r="Q275" s="431"/>
      <c r="R275" s="431"/>
      <c r="S275" s="431"/>
      <c r="T275" s="431"/>
      <c r="U275" s="431"/>
      <c r="V275" s="431"/>
      <c r="W275" s="431"/>
      <c r="X275" s="431"/>
      <c r="Y275" s="431"/>
      <c r="Z275" s="431"/>
      <c r="AA275" s="432"/>
      <c r="AB275" s="430"/>
      <c r="AC275" s="432"/>
      <c r="AD275" s="554"/>
      <c r="AE275" s="558"/>
      <c r="AF275" s="559"/>
      <c r="AG275" s="560"/>
      <c r="AH275" s="100" t="str">
        <f>IF(ABS(入力用!$AV274)&lt;10000000,"",RIGHTB(INT(ABS(入力用!$AV274)/10000000),1))</f>
        <v/>
      </c>
      <c r="AI275" s="101" t="str">
        <f>IF(ABS(入力用!$AV274)&lt;1000000,"",RIGHTB(INT(ABS(入力用!$AV274)/1000000),1))</f>
        <v/>
      </c>
      <c r="AJ275" s="564"/>
      <c r="AK275" s="565"/>
      <c r="AL275" s="567"/>
      <c r="AM275" s="564"/>
      <c r="AN275" s="565"/>
      <c r="AO275" s="542"/>
      <c r="AP275" s="511"/>
      <c r="AQ275" s="513"/>
      <c r="AR275" s="514"/>
      <c r="AS275" s="91" t="str">
        <f>IF(ABS(入力用!$BE274)&lt;1000000,"",RIGHTB(INT(ABS(入力用!$BE274)/1000000),1))</f>
        <v/>
      </c>
      <c r="AT275" s="93" t="str">
        <f>IF(ABS(入力用!$BE274)&lt;100000,"",RIGHTB(INT(ABS(入力用!$BE274)/100000),1))</f>
        <v/>
      </c>
      <c r="AU275" s="565"/>
      <c r="AV275" s="567"/>
      <c r="AW275" s="564"/>
      <c r="AX275" s="565"/>
      <c r="AY275" s="542"/>
      <c r="AZ275" s="411"/>
      <c r="BA275" s="388"/>
      <c r="BB275" s="388"/>
      <c r="BC275" s="390"/>
      <c r="BD275" s="378"/>
      <c r="BE275" s="379"/>
      <c r="BF275" s="379"/>
      <c r="BG275" s="379"/>
      <c r="BH275" s="379"/>
      <c r="BI275" s="380"/>
      <c r="BJ275" s="395"/>
      <c r="BK275" s="397"/>
      <c r="BL275" s="399"/>
      <c r="BM275" s="401"/>
      <c r="BN275" s="403"/>
      <c r="BO275" s="399"/>
      <c r="BP275" s="401"/>
      <c r="BQ275" s="403"/>
      <c r="BR275" s="405"/>
      <c r="BS275" s="566"/>
      <c r="BT275" s="409"/>
      <c r="BU275" s="401"/>
      <c r="BV275" s="403"/>
      <c r="BW275" s="399"/>
      <c r="BX275" s="401"/>
      <c r="BY275" s="403"/>
      <c r="BZ275" s="405"/>
      <c r="CA275" s="409"/>
    </row>
    <row r="276" spans="1:79" ht="13.5" customHeight="1" x14ac:dyDescent="0.15">
      <c r="A276" s="434" t="str">
        <f>IF(入力用!A276="","",入力用!A276)</f>
        <v/>
      </c>
      <c r="B276" s="427" t="str">
        <f>IF(入力用!B276="","",入力用!B276)</f>
        <v/>
      </c>
      <c r="C276" s="428"/>
      <c r="D276" s="428"/>
      <c r="E276" s="428"/>
      <c r="F276" s="428"/>
      <c r="G276" s="428"/>
      <c r="H276" s="428"/>
      <c r="I276" s="429"/>
      <c r="J276" s="570" t="str">
        <f>IF(入力用!F276="","",入力用!F276)</f>
        <v/>
      </c>
      <c r="K276" s="571"/>
      <c r="L276" s="571"/>
      <c r="M276" s="571"/>
      <c r="N276" s="571"/>
      <c r="O276" s="572"/>
      <c r="P276" s="427" t="str">
        <f>IF(入力用!G276="","",入力用!G276)</f>
        <v/>
      </c>
      <c r="Q276" s="428"/>
      <c r="R276" s="428"/>
      <c r="S276" s="428"/>
      <c r="T276" s="428"/>
      <c r="U276" s="428"/>
      <c r="V276" s="428"/>
      <c r="W276" s="428"/>
      <c r="X276" s="428"/>
      <c r="Y276" s="428"/>
      <c r="Z276" s="428"/>
      <c r="AA276" s="429"/>
      <c r="AB276" s="427" t="str">
        <f>IF(入力用!R276="","",入力用!R276)</f>
        <v/>
      </c>
      <c r="AC276" s="429"/>
      <c r="AD276" s="553" t="str">
        <f>IF(入力用!T276="","",入力用!T276)</f>
        <v/>
      </c>
      <c r="AE276" s="555" t="str">
        <f>IF(入力用!U276="","",入力用!U276)</f>
        <v/>
      </c>
      <c r="AF276" s="556"/>
      <c r="AG276" s="557"/>
      <c r="AH276" s="97" t="str">
        <f>IF(入力用!$AV276&lt;0,"▲","")</f>
        <v/>
      </c>
      <c r="AI276" s="99"/>
      <c r="AJ276" s="564" t="str">
        <f>IF(ABS(入力用!$AV276)&lt;100000,"",RIGHTB(INT(ABS(入力用!$AV276)/100000),1))</f>
        <v/>
      </c>
      <c r="AK276" s="565" t="str">
        <f>IF(ABS(入力用!$AV276)&lt;10000,"",RIGHTB(INT(ABS(入力用!$AV276)/10000),1))</f>
        <v/>
      </c>
      <c r="AL276" s="567" t="str">
        <f>IF(ABS(入力用!$AV276)&lt;1000,"",RIGHTB(INT(ABS(入力用!$AV276)/1000),1))</f>
        <v/>
      </c>
      <c r="AM276" s="564" t="str">
        <f>IF(ABS(入力用!$AV276)&lt;100,"",RIGHTB(INT(ABS(入力用!$AV276)/100),1))</f>
        <v/>
      </c>
      <c r="AN276" s="565" t="str">
        <f>IF(ABS(入力用!$AV276)&lt;10,"",RIGHTB(INT(ABS(入力用!$AV276)/10),1))</f>
        <v/>
      </c>
      <c r="AO276" s="542" t="str">
        <f>IF(ABS(入力用!$AV276)&lt;1,"",RIGHTB(入力用!$AV276,1))</f>
        <v/>
      </c>
      <c r="AP276" s="511" t="str">
        <f>IF(入力用!X276="","",IF(入力用!$AM276=3,"",RIGHTB(INT(入力用!$AT276/10),1)))</f>
        <v/>
      </c>
      <c r="AQ276" s="512" t="str">
        <f>IF(入力用!X276="","",RIGHTB(入力用!$AT276,1))</f>
        <v/>
      </c>
      <c r="AR276" s="514" t="s">
        <v>48</v>
      </c>
      <c r="AS276" s="97" t="str">
        <f>IF(入力用!$AV276&lt;0,"▲","")</f>
        <v/>
      </c>
      <c r="AT276" s="98"/>
      <c r="AU276" s="565" t="str">
        <f>IF(ABS(入力用!$BE276)&lt;10000,"",RIGHTB(INT(ABS(入力用!$BE276)/10000),1))</f>
        <v/>
      </c>
      <c r="AV276" s="567" t="str">
        <f>IF(ABS(入力用!$BE276)&lt;1000,"",RIGHTB(INT(ABS(入力用!$BE276)/1000),1))</f>
        <v/>
      </c>
      <c r="AW276" s="564" t="str">
        <f>IF(ABS(入力用!$BE276)&lt;100,"",RIGHTB(INT(ABS(入力用!$BE276)/100),1))</f>
        <v/>
      </c>
      <c r="AX276" s="565" t="str">
        <f>IF(ABS(入力用!$BE276)&lt;10,"",RIGHTB(INT(ABS(入力用!$BE276)/10),1))</f>
        <v/>
      </c>
      <c r="AY276" s="542" t="str">
        <f>IF(ABS(入力用!$BE276)=0,"",RIGHTB(入力用!$BE276,1))</f>
        <v/>
      </c>
      <c r="AZ276" s="410"/>
      <c r="BA276" s="568"/>
      <c r="BB276" s="568"/>
      <c r="BC276" s="569"/>
      <c r="BD276" s="412"/>
      <c r="BE276" s="413"/>
      <c r="BF276" s="413"/>
      <c r="BG276" s="413"/>
      <c r="BH276" s="413"/>
      <c r="BI276" s="414"/>
      <c r="BJ276" s="415"/>
      <c r="BK276" s="416"/>
      <c r="BL276" s="417"/>
      <c r="BM276" s="418"/>
      <c r="BN276" s="493"/>
      <c r="BO276" s="417"/>
      <c r="BP276" s="418"/>
      <c r="BQ276" s="493"/>
      <c r="BR276" s="563"/>
      <c r="BS276" s="566"/>
      <c r="BT276" s="475"/>
      <c r="BU276" s="418"/>
      <c r="BV276" s="493"/>
      <c r="BW276" s="417"/>
      <c r="BX276" s="418"/>
      <c r="BY276" s="493"/>
      <c r="BZ276" s="563"/>
      <c r="CA276" s="474"/>
    </row>
    <row r="277" spans="1:79" ht="13.5" customHeight="1" x14ac:dyDescent="0.15">
      <c r="A277" s="435"/>
      <c r="B277" s="430"/>
      <c r="C277" s="431"/>
      <c r="D277" s="431"/>
      <c r="E277" s="431"/>
      <c r="F277" s="431"/>
      <c r="G277" s="431"/>
      <c r="H277" s="431"/>
      <c r="I277" s="432"/>
      <c r="J277" s="547" t="str">
        <f>IF(入力用!F277="","",入力用!F277)</f>
        <v/>
      </c>
      <c r="K277" s="548"/>
      <c r="L277" s="548"/>
      <c r="M277" s="548"/>
      <c r="N277" s="548"/>
      <c r="O277" s="549"/>
      <c r="P277" s="430"/>
      <c r="Q277" s="431"/>
      <c r="R277" s="431"/>
      <c r="S277" s="431"/>
      <c r="T277" s="431"/>
      <c r="U277" s="431"/>
      <c r="V277" s="431"/>
      <c r="W277" s="431"/>
      <c r="X277" s="431"/>
      <c r="Y277" s="431"/>
      <c r="Z277" s="431"/>
      <c r="AA277" s="432"/>
      <c r="AB277" s="430"/>
      <c r="AC277" s="432"/>
      <c r="AD277" s="554"/>
      <c r="AE277" s="558"/>
      <c r="AF277" s="559"/>
      <c r="AG277" s="560"/>
      <c r="AH277" s="100" t="str">
        <f>IF(ABS(入力用!$AV276)&lt;10000000,"",RIGHTB(INT(ABS(入力用!$AV276)/10000000),1))</f>
        <v/>
      </c>
      <c r="AI277" s="101" t="str">
        <f>IF(ABS(入力用!$AV276)&lt;1000000,"",RIGHTB(INT(ABS(入力用!$AV276)/1000000),1))</f>
        <v/>
      </c>
      <c r="AJ277" s="564"/>
      <c r="AK277" s="565"/>
      <c r="AL277" s="567"/>
      <c r="AM277" s="564"/>
      <c r="AN277" s="565"/>
      <c r="AO277" s="542"/>
      <c r="AP277" s="511"/>
      <c r="AQ277" s="513"/>
      <c r="AR277" s="514"/>
      <c r="AS277" s="91" t="str">
        <f>IF(ABS(入力用!$BE276)&lt;1000000,"",RIGHTB(INT(ABS(入力用!$BE276)/1000000),1))</f>
        <v/>
      </c>
      <c r="AT277" s="93" t="str">
        <f>IF(ABS(入力用!$BE276)&lt;100000,"",RIGHTB(INT(ABS(入力用!$BE276)/100000),1))</f>
        <v/>
      </c>
      <c r="AU277" s="565"/>
      <c r="AV277" s="567"/>
      <c r="AW277" s="564"/>
      <c r="AX277" s="565"/>
      <c r="AY277" s="542"/>
      <c r="AZ277" s="411"/>
      <c r="BA277" s="388"/>
      <c r="BB277" s="388"/>
      <c r="BC277" s="390"/>
      <c r="BD277" s="378"/>
      <c r="BE277" s="379"/>
      <c r="BF277" s="379"/>
      <c r="BG277" s="379"/>
      <c r="BH277" s="379"/>
      <c r="BI277" s="380"/>
      <c r="BJ277" s="395"/>
      <c r="BK277" s="397"/>
      <c r="BL277" s="399"/>
      <c r="BM277" s="401"/>
      <c r="BN277" s="403"/>
      <c r="BO277" s="399"/>
      <c r="BP277" s="401"/>
      <c r="BQ277" s="403"/>
      <c r="BR277" s="405"/>
      <c r="BS277" s="566"/>
      <c r="BT277" s="409"/>
      <c r="BU277" s="401"/>
      <c r="BV277" s="403"/>
      <c r="BW277" s="399"/>
      <c r="BX277" s="401"/>
      <c r="BY277" s="403"/>
      <c r="BZ277" s="405"/>
      <c r="CA277" s="409"/>
    </row>
    <row r="278" spans="1:79" ht="13.5" customHeight="1" x14ac:dyDescent="0.15">
      <c r="A278" s="434" t="str">
        <f>IF(入力用!A278="","",入力用!A278)</f>
        <v/>
      </c>
      <c r="B278" s="427" t="str">
        <f>IF(入力用!B278="","",入力用!B278)</f>
        <v/>
      </c>
      <c r="C278" s="428"/>
      <c r="D278" s="428"/>
      <c r="E278" s="428"/>
      <c r="F278" s="428"/>
      <c r="G278" s="428"/>
      <c r="H278" s="428"/>
      <c r="I278" s="429"/>
      <c r="J278" s="570" t="str">
        <f>IF(入力用!F278="","",入力用!F278)</f>
        <v/>
      </c>
      <c r="K278" s="571"/>
      <c r="L278" s="571"/>
      <c r="M278" s="571"/>
      <c r="N278" s="571"/>
      <c r="O278" s="572"/>
      <c r="P278" s="427" t="str">
        <f>IF(入力用!G278="","",入力用!G278)</f>
        <v/>
      </c>
      <c r="Q278" s="428"/>
      <c r="R278" s="428"/>
      <c r="S278" s="428"/>
      <c r="T278" s="428"/>
      <c r="U278" s="428"/>
      <c r="V278" s="428"/>
      <c r="W278" s="428"/>
      <c r="X278" s="428"/>
      <c r="Y278" s="428"/>
      <c r="Z278" s="428"/>
      <c r="AA278" s="429"/>
      <c r="AB278" s="427" t="str">
        <f>IF(入力用!R278="","",入力用!R278)</f>
        <v/>
      </c>
      <c r="AC278" s="429"/>
      <c r="AD278" s="553" t="str">
        <f>IF(入力用!T278="","",入力用!T278)</f>
        <v/>
      </c>
      <c r="AE278" s="555" t="str">
        <f>IF(入力用!U278="","",入力用!U278)</f>
        <v/>
      </c>
      <c r="AF278" s="556"/>
      <c r="AG278" s="557"/>
      <c r="AH278" s="97" t="str">
        <f>IF(入力用!$AV278&lt;0,"▲","")</f>
        <v/>
      </c>
      <c r="AI278" s="99"/>
      <c r="AJ278" s="564" t="str">
        <f>IF(ABS(入力用!$AV278)&lt;100000,"",RIGHTB(INT(ABS(入力用!$AV278)/100000),1))</f>
        <v/>
      </c>
      <c r="AK278" s="565" t="str">
        <f>IF(ABS(入力用!$AV278)&lt;10000,"",RIGHTB(INT(ABS(入力用!$AV278)/10000),1))</f>
        <v/>
      </c>
      <c r="AL278" s="567" t="str">
        <f>IF(ABS(入力用!$AV278)&lt;1000,"",RIGHTB(INT(ABS(入力用!$AV278)/1000),1))</f>
        <v/>
      </c>
      <c r="AM278" s="564" t="str">
        <f>IF(ABS(入力用!$AV278)&lt;100,"",RIGHTB(INT(ABS(入力用!$AV278)/100),1))</f>
        <v/>
      </c>
      <c r="AN278" s="565" t="str">
        <f>IF(ABS(入力用!$AV278)&lt;10,"",RIGHTB(INT(ABS(入力用!$AV278)/10),1))</f>
        <v/>
      </c>
      <c r="AO278" s="542" t="str">
        <f>IF(ABS(入力用!$AV278)&lt;1,"",RIGHTB(入力用!$AV278,1))</f>
        <v/>
      </c>
      <c r="AP278" s="511" t="str">
        <f>IF(入力用!X278="","",IF(入力用!$AM278=3,"",RIGHTB(INT(入力用!$AT278/10),1)))</f>
        <v/>
      </c>
      <c r="AQ278" s="512" t="str">
        <f>IF(入力用!X278="","",RIGHTB(入力用!$AT278,1))</f>
        <v/>
      </c>
      <c r="AR278" s="514" t="s">
        <v>48</v>
      </c>
      <c r="AS278" s="97" t="str">
        <f>IF(入力用!$AV278&lt;0,"▲","")</f>
        <v/>
      </c>
      <c r="AT278" s="98"/>
      <c r="AU278" s="565" t="str">
        <f>IF(ABS(入力用!$BE278)&lt;10000,"",RIGHTB(INT(ABS(入力用!$BE278)/10000),1))</f>
        <v/>
      </c>
      <c r="AV278" s="567" t="str">
        <f>IF(ABS(入力用!$BE278)&lt;1000,"",RIGHTB(INT(ABS(入力用!$BE278)/1000),1))</f>
        <v/>
      </c>
      <c r="AW278" s="564" t="str">
        <f>IF(ABS(入力用!$BE278)&lt;100,"",RIGHTB(INT(ABS(入力用!$BE278)/100),1))</f>
        <v/>
      </c>
      <c r="AX278" s="565" t="str">
        <f>IF(ABS(入力用!$BE278)&lt;10,"",RIGHTB(INT(ABS(入力用!$BE278)/10),1))</f>
        <v/>
      </c>
      <c r="AY278" s="542" t="str">
        <f>IF(ABS(入力用!$BE278)=0,"",RIGHTB(入力用!$BE278,1))</f>
        <v/>
      </c>
      <c r="AZ278" s="410"/>
      <c r="BA278" s="568"/>
      <c r="BB278" s="568"/>
      <c r="BC278" s="569"/>
      <c r="BD278" s="412"/>
      <c r="BE278" s="413"/>
      <c r="BF278" s="413"/>
      <c r="BG278" s="413"/>
      <c r="BH278" s="413"/>
      <c r="BI278" s="414"/>
      <c r="BJ278" s="415"/>
      <c r="BK278" s="416"/>
      <c r="BL278" s="417"/>
      <c r="BM278" s="418"/>
      <c r="BN278" s="493"/>
      <c r="BO278" s="417"/>
      <c r="BP278" s="418"/>
      <c r="BQ278" s="493"/>
      <c r="BR278" s="563"/>
      <c r="BS278" s="566"/>
      <c r="BT278" s="475"/>
      <c r="BU278" s="418"/>
      <c r="BV278" s="493"/>
      <c r="BW278" s="417"/>
      <c r="BX278" s="418"/>
      <c r="BY278" s="493"/>
      <c r="BZ278" s="563"/>
      <c r="CA278" s="474"/>
    </row>
    <row r="279" spans="1:79" ht="13.5" customHeight="1" x14ac:dyDescent="0.15">
      <c r="A279" s="435"/>
      <c r="B279" s="430"/>
      <c r="C279" s="431"/>
      <c r="D279" s="431"/>
      <c r="E279" s="431"/>
      <c r="F279" s="431"/>
      <c r="G279" s="431"/>
      <c r="H279" s="431"/>
      <c r="I279" s="432"/>
      <c r="J279" s="547" t="str">
        <f>IF(入力用!F279="","",入力用!F279)</f>
        <v/>
      </c>
      <c r="K279" s="548"/>
      <c r="L279" s="548"/>
      <c r="M279" s="548"/>
      <c r="N279" s="548"/>
      <c r="O279" s="549"/>
      <c r="P279" s="430"/>
      <c r="Q279" s="431"/>
      <c r="R279" s="431"/>
      <c r="S279" s="431"/>
      <c r="T279" s="431"/>
      <c r="U279" s="431"/>
      <c r="V279" s="431"/>
      <c r="W279" s="431"/>
      <c r="X279" s="431"/>
      <c r="Y279" s="431"/>
      <c r="Z279" s="431"/>
      <c r="AA279" s="432"/>
      <c r="AB279" s="430"/>
      <c r="AC279" s="432"/>
      <c r="AD279" s="554"/>
      <c r="AE279" s="558"/>
      <c r="AF279" s="559"/>
      <c r="AG279" s="560"/>
      <c r="AH279" s="100" t="str">
        <f>IF(ABS(入力用!$AV278)&lt;10000000,"",RIGHTB(INT(ABS(入力用!$AV278)/10000000),1))</f>
        <v/>
      </c>
      <c r="AI279" s="101" t="str">
        <f>IF(ABS(入力用!$AV278)&lt;1000000,"",RIGHTB(INT(ABS(入力用!$AV278)/1000000),1))</f>
        <v/>
      </c>
      <c r="AJ279" s="564"/>
      <c r="AK279" s="565"/>
      <c r="AL279" s="567"/>
      <c r="AM279" s="564"/>
      <c r="AN279" s="565"/>
      <c r="AO279" s="542"/>
      <c r="AP279" s="511"/>
      <c r="AQ279" s="513"/>
      <c r="AR279" s="514"/>
      <c r="AS279" s="91" t="str">
        <f>IF(ABS(入力用!$BE278)&lt;1000000,"",RIGHTB(INT(ABS(入力用!$BE278)/1000000),1))</f>
        <v/>
      </c>
      <c r="AT279" s="93" t="str">
        <f>IF(ABS(入力用!$BE278)&lt;100000,"",RIGHTB(INT(ABS(入力用!$BE278)/100000),1))</f>
        <v/>
      </c>
      <c r="AU279" s="565"/>
      <c r="AV279" s="567"/>
      <c r="AW279" s="564"/>
      <c r="AX279" s="565"/>
      <c r="AY279" s="542"/>
      <c r="AZ279" s="411"/>
      <c r="BA279" s="388"/>
      <c r="BB279" s="388"/>
      <c r="BC279" s="390"/>
      <c r="BD279" s="378"/>
      <c r="BE279" s="379"/>
      <c r="BF279" s="379"/>
      <c r="BG279" s="379"/>
      <c r="BH279" s="379"/>
      <c r="BI279" s="380"/>
      <c r="BJ279" s="395"/>
      <c r="BK279" s="397"/>
      <c r="BL279" s="399"/>
      <c r="BM279" s="401"/>
      <c r="BN279" s="403"/>
      <c r="BO279" s="399"/>
      <c r="BP279" s="401"/>
      <c r="BQ279" s="403"/>
      <c r="BR279" s="405"/>
      <c r="BS279" s="566"/>
      <c r="BT279" s="409"/>
      <c r="BU279" s="401"/>
      <c r="BV279" s="403"/>
      <c r="BW279" s="399"/>
      <c r="BX279" s="401"/>
      <c r="BY279" s="403"/>
      <c r="BZ279" s="405"/>
      <c r="CA279" s="409"/>
    </row>
    <row r="280" spans="1:79" ht="13.5" customHeight="1" x14ac:dyDescent="0.15">
      <c r="A280" s="434" t="str">
        <f>IF(入力用!A280="","",入力用!A280)</f>
        <v/>
      </c>
      <c r="B280" s="427" t="str">
        <f>IF(入力用!B280="","",入力用!B280)</f>
        <v/>
      </c>
      <c r="C280" s="428"/>
      <c r="D280" s="428"/>
      <c r="E280" s="428"/>
      <c r="F280" s="428"/>
      <c r="G280" s="428"/>
      <c r="H280" s="428"/>
      <c r="I280" s="429"/>
      <c r="J280" s="570" t="str">
        <f>IF(入力用!F280="","",入力用!F280)</f>
        <v/>
      </c>
      <c r="K280" s="571"/>
      <c r="L280" s="571"/>
      <c r="M280" s="571"/>
      <c r="N280" s="571"/>
      <c r="O280" s="572"/>
      <c r="P280" s="427" t="str">
        <f>IF(入力用!G280="","",入力用!G280)</f>
        <v/>
      </c>
      <c r="Q280" s="428"/>
      <c r="R280" s="428"/>
      <c r="S280" s="428"/>
      <c r="T280" s="428"/>
      <c r="U280" s="428"/>
      <c r="V280" s="428"/>
      <c r="W280" s="428"/>
      <c r="X280" s="428"/>
      <c r="Y280" s="428"/>
      <c r="Z280" s="428"/>
      <c r="AA280" s="429"/>
      <c r="AB280" s="427" t="str">
        <f>IF(入力用!R280="","",入力用!R280)</f>
        <v/>
      </c>
      <c r="AC280" s="429"/>
      <c r="AD280" s="553" t="str">
        <f>IF(入力用!T280="","",入力用!T280)</f>
        <v/>
      </c>
      <c r="AE280" s="555" t="str">
        <f>IF(入力用!U280="","",入力用!U280)</f>
        <v/>
      </c>
      <c r="AF280" s="556"/>
      <c r="AG280" s="557"/>
      <c r="AH280" s="97" t="str">
        <f>IF(入力用!$AV280&lt;0,"▲","")</f>
        <v/>
      </c>
      <c r="AI280" s="99"/>
      <c r="AJ280" s="564" t="str">
        <f>IF(ABS(入力用!$AV280)&lt;100000,"",RIGHTB(INT(ABS(入力用!$AV280)/100000),1))</f>
        <v/>
      </c>
      <c r="AK280" s="565" t="str">
        <f>IF(ABS(入力用!$AV280)&lt;10000,"",RIGHTB(INT(ABS(入力用!$AV280)/10000),1))</f>
        <v/>
      </c>
      <c r="AL280" s="567" t="str">
        <f>IF(ABS(入力用!$AV280)&lt;1000,"",RIGHTB(INT(ABS(入力用!$AV280)/1000),1))</f>
        <v/>
      </c>
      <c r="AM280" s="564" t="str">
        <f>IF(ABS(入力用!$AV280)&lt;100,"",RIGHTB(INT(ABS(入力用!$AV280)/100),1))</f>
        <v/>
      </c>
      <c r="AN280" s="565" t="str">
        <f>IF(ABS(入力用!$AV280)&lt;10,"",RIGHTB(INT(ABS(入力用!$AV280)/10),1))</f>
        <v/>
      </c>
      <c r="AO280" s="542" t="str">
        <f>IF(ABS(入力用!$AV280)&lt;1,"",RIGHTB(入力用!$AV280,1))</f>
        <v/>
      </c>
      <c r="AP280" s="511" t="str">
        <f>IF(入力用!X280="","",IF(入力用!$AM280=3,"",RIGHTB(INT(入力用!$AT280/10),1)))</f>
        <v/>
      </c>
      <c r="AQ280" s="512" t="str">
        <f>IF(入力用!X280="","",RIGHTB(入力用!$AT280,1))</f>
        <v/>
      </c>
      <c r="AR280" s="514" t="s">
        <v>48</v>
      </c>
      <c r="AS280" s="97" t="str">
        <f>IF(入力用!$AV280&lt;0,"▲","")</f>
        <v/>
      </c>
      <c r="AT280" s="98"/>
      <c r="AU280" s="565" t="str">
        <f>IF(ABS(入力用!$BE280)&lt;10000,"",RIGHTB(INT(ABS(入力用!$BE280)/10000),1))</f>
        <v/>
      </c>
      <c r="AV280" s="567" t="str">
        <f>IF(ABS(入力用!$BE280)&lt;1000,"",RIGHTB(INT(ABS(入力用!$BE280)/1000),1))</f>
        <v/>
      </c>
      <c r="AW280" s="564" t="str">
        <f>IF(ABS(入力用!$BE280)&lt;100,"",RIGHTB(INT(ABS(入力用!$BE280)/100),1))</f>
        <v/>
      </c>
      <c r="AX280" s="565" t="str">
        <f>IF(ABS(入力用!$BE280)&lt;10,"",RIGHTB(INT(ABS(入力用!$BE280)/10),1))</f>
        <v/>
      </c>
      <c r="AY280" s="542" t="str">
        <f>IF(ABS(入力用!$BE280)=0,"",RIGHTB(入力用!$BE280,1))</f>
        <v/>
      </c>
      <c r="AZ280" s="410"/>
      <c r="BA280" s="568"/>
      <c r="BB280" s="568"/>
      <c r="BC280" s="569"/>
      <c r="BD280" s="412"/>
      <c r="BE280" s="413"/>
      <c r="BF280" s="413"/>
      <c r="BG280" s="413"/>
      <c r="BH280" s="413"/>
      <c r="BI280" s="414"/>
      <c r="BJ280" s="415"/>
      <c r="BK280" s="416"/>
      <c r="BL280" s="417"/>
      <c r="BM280" s="418"/>
      <c r="BN280" s="493"/>
      <c r="BO280" s="417"/>
      <c r="BP280" s="418"/>
      <c r="BQ280" s="493"/>
      <c r="BR280" s="563"/>
      <c r="BS280" s="566"/>
      <c r="BT280" s="475"/>
      <c r="BU280" s="418"/>
      <c r="BV280" s="493"/>
      <c r="BW280" s="417"/>
      <c r="BX280" s="418"/>
      <c r="BY280" s="493"/>
      <c r="BZ280" s="563"/>
      <c r="CA280" s="474"/>
    </row>
    <row r="281" spans="1:79" ht="13.5" customHeight="1" x14ac:dyDescent="0.15">
      <c r="A281" s="435"/>
      <c r="B281" s="430"/>
      <c r="C281" s="431"/>
      <c r="D281" s="431"/>
      <c r="E281" s="431"/>
      <c r="F281" s="431"/>
      <c r="G281" s="431"/>
      <c r="H281" s="431"/>
      <c r="I281" s="432"/>
      <c r="J281" s="547" t="str">
        <f>IF(入力用!F281="","",入力用!F281)</f>
        <v/>
      </c>
      <c r="K281" s="548"/>
      <c r="L281" s="548"/>
      <c r="M281" s="548"/>
      <c r="N281" s="548"/>
      <c r="O281" s="549"/>
      <c r="P281" s="430"/>
      <c r="Q281" s="431"/>
      <c r="R281" s="431"/>
      <c r="S281" s="431"/>
      <c r="T281" s="431"/>
      <c r="U281" s="431"/>
      <c r="V281" s="431"/>
      <c r="W281" s="431"/>
      <c r="X281" s="431"/>
      <c r="Y281" s="431"/>
      <c r="Z281" s="431"/>
      <c r="AA281" s="432"/>
      <c r="AB281" s="430"/>
      <c r="AC281" s="432"/>
      <c r="AD281" s="554"/>
      <c r="AE281" s="558"/>
      <c r="AF281" s="559"/>
      <c r="AG281" s="560"/>
      <c r="AH281" s="100" t="str">
        <f>IF(ABS(入力用!$AV280)&lt;10000000,"",RIGHTB(INT(ABS(入力用!$AV280)/10000000),1))</f>
        <v/>
      </c>
      <c r="AI281" s="101" t="str">
        <f>IF(ABS(入力用!$AV280)&lt;1000000,"",RIGHTB(INT(ABS(入力用!$AV280)/1000000),1))</f>
        <v/>
      </c>
      <c r="AJ281" s="564"/>
      <c r="AK281" s="565"/>
      <c r="AL281" s="567"/>
      <c r="AM281" s="564"/>
      <c r="AN281" s="565"/>
      <c r="AO281" s="542"/>
      <c r="AP281" s="511"/>
      <c r="AQ281" s="513"/>
      <c r="AR281" s="514"/>
      <c r="AS281" s="91" t="str">
        <f>IF(ABS(入力用!$BE280)&lt;1000000,"",RIGHTB(INT(ABS(入力用!$BE280)/1000000),1))</f>
        <v/>
      </c>
      <c r="AT281" s="93" t="str">
        <f>IF(ABS(入力用!$BE280)&lt;100000,"",RIGHTB(INT(ABS(入力用!$BE280)/100000),1))</f>
        <v/>
      </c>
      <c r="AU281" s="565"/>
      <c r="AV281" s="567"/>
      <c r="AW281" s="564"/>
      <c r="AX281" s="565"/>
      <c r="AY281" s="542"/>
      <c r="AZ281" s="411"/>
      <c r="BA281" s="388"/>
      <c r="BB281" s="388"/>
      <c r="BC281" s="390"/>
      <c r="BD281" s="378"/>
      <c r="BE281" s="379"/>
      <c r="BF281" s="379"/>
      <c r="BG281" s="379"/>
      <c r="BH281" s="379"/>
      <c r="BI281" s="380"/>
      <c r="BJ281" s="395"/>
      <c r="BK281" s="397"/>
      <c r="BL281" s="399"/>
      <c r="BM281" s="401"/>
      <c r="BN281" s="403"/>
      <c r="BO281" s="399"/>
      <c r="BP281" s="401"/>
      <c r="BQ281" s="403"/>
      <c r="BR281" s="405"/>
      <c r="BS281" s="566"/>
      <c r="BT281" s="409"/>
      <c r="BU281" s="401"/>
      <c r="BV281" s="403"/>
      <c r="BW281" s="399"/>
      <c r="BX281" s="401"/>
      <c r="BY281" s="403"/>
      <c r="BZ281" s="405"/>
      <c r="CA281" s="409"/>
    </row>
    <row r="282" spans="1:79" ht="13.5" customHeight="1" x14ac:dyDescent="0.15">
      <c r="A282" s="434" t="str">
        <f>IF(入力用!A282="","",入力用!A282)</f>
        <v/>
      </c>
      <c r="B282" s="427" t="str">
        <f>IF(入力用!B282="","",入力用!B282)</f>
        <v/>
      </c>
      <c r="C282" s="428"/>
      <c r="D282" s="428"/>
      <c r="E282" s="428"/>
      <c r="F282" s="428"/>
      <c r="G282" s="428"/>
      <c r="H282" s="428"/>
      <c r="I282" s="429"/>
      <c r="J282" s="570" t="str">
        <f>IF(入力用!F282="","",入力用!F282)</f>
        <v/>
      </c>
      <c r="K282" s="571"/>
      <c r="L282" s="571"/>
      <c r="M282" s="571"/>
      <c r="N282" s="571"/>
      <c r="O282" s="572"/>
      <c r="P282" s="427" t="str">
        <f>IF(入力用!G282="","",入力用!G282)</f>
        <v/>
      </c>
      <c r="Q282" s="428"/>
      <c r="R282" s="428"/>
      <c r="S282" s="428"/>
      <c r="T282" s="428"/>
      <c r="U282" s="428"/>
      <c r="V282" s="428"/>
      <c r="W282" s="428"/>
      <c r="X282" s="428"/>
      <c r="Y282" s="428"/>
      <c r="Z282" s="428"/>
      <c r="AA282" s="429"/>
      <c r="AB282" s="427" t="str">
        <f>IF(入力用!R282="","",入力用!R282)</f>
        <v/>
      </c>
      <c r="AC282" s="429"/>
      <c r="AD282" s="553" t="str">
        <f>IF(入力用!T282="","",入力用!T282)</f>
        <v/>
      </c>
      <c r="AE282" s="555" t="str">
        <f>IF(入力用!U282="","",入力用!U282)</f>
        <v/>
      </c>
      <c r="AF282" s="556"/>
      <c r="AG282" s="557"/>
      <c r="AH282" s="97" t="str">
        <f>IF(入力用!$AV282&lt;0,"▲","")</f>
        <v/>
      </c>
      <c r="AI282" s="99"/>
      <c r="AJ282" s="564" t="str">
        <f>IF(ABS(入力用!$AV282)&lt;100000,"",RIGHTB(INT(ABS(入力用!$AV282)/100000),1))</f>
        <v/>
      </c>
      <c r="AK282" s="565" t="str">
        <f>IF(ABS(入力用!$AV282)&lt;10000,"",RIGHTB(INT(ABS(入力用!$AV282)/10000),1))</f>
        <v/>
      </c>
      <c r="AL282" s="567" t="str">
        <f>IF(ABS(入力用!$AV282)&lt;1000,"",RIGHTB(INT(ABS(入力用!$AV282)/1000),1))</f>
        <v/>
      </c>
      <c r="AM282" s="564" t="str">
        <f>IF(ABS(入力用!$AV282)&lt;100,"",RIGHTB(INT(ABS(入力用!$AV282)/100),1))</f>
        <v/>
      </c>
      <c r="AN282" s="565" t="str">
        <f>IF(ABS(入力用!$AV282)&lt;10,"",RIGHTB(INT(ABS(入力用!$AV282)/10),1))</f>
        <v/>
      </c>
      <c r="AO282" s="542" t="str">
        <f>IF(ABS(入力用!$AV282)&lt;1,"",RIGHTB(入力用!$AV282,1))</f>
        <v/>
      </c>
      <c r="AP282" s="511" t="str">
        <f>IF(入力用!X282="","",IF(入力用!$AM282=3,"",RIGHTB(INT(入力用!$AT282/10),1)))</f>
        <v/>
      </c>
      <c r="AQ282" s="512" t="str">
        <f>IF(入力用!X282="","",RIGHTB(入力用!$AT282,1))</f>
        <v/>
      </c>
      <c r="AR282" s="514" t="s">
        <v>48</v>
      </c>
      <c r="AS282" s="97" t="str">
        <f>IF(入力用!$AV282&lt;0,"▲","")</f>
        <v/>
      </c>
      <c r="AT282" s="98"/>
      <c r="AU282" s="565" t="str">
        <f>IF(ABS(入力用!$BE282)&lt;10000,"",RIGHTB(INT(ABS(入力用!$BE282)/10000),1))</f>
        <v/>
      </c>
      <c r="AV282" s="567" t="str">
        <f>IF(ABS(入力用!$BE282)&lt;1000,"",RIGHTB(INT(ABS(入力用!$BE282)/1000),1))</f>
        <v/>
      </c>
      <c r="AW282" s="564" t="str">
        <f>IF(ABS(入力用!$BE282)&lt;100,"",RIGHTB(INT(ABS(入力用!$BE282)/100),1))</f>
        <v/>
      </c>
      <c r="AX282" s="565" t="str">
        <f>IF(ABS(入力用!$BE282)&lt;10,"",RIGHTB(INT(ABS(入力用!$BE282)/10),1))</f>
        <v/>
      </c>
      <c r="AY282" s="542" t="str">
        <f>IF(ABS(入力用!$BE282)=0,"",RIGHTB(入力用!$BE282,1))</f>
        <v/>
      </c>
      <c r="AZ282" s="410"/>
      <c r="BA282" s="568"/>
      <c r="BB282" s="568"/>
      <c r="BC282" s="569"/>
      <c r="BD282" s="412"/>
      <c r="BE282" s="413"/>
      <c r="BF282" s="413"/>
      <c r="BG282" s="413"/>
      <c r="BH282" s="413"/>
      <c r="BI282" s="414"/>
      <c r="BJ282" s="415"/>
      <c r="BK282" s="416"/>
      <c r="BL282" s="417"/>
      <c r="BM282" s="418"/>
      <c r="BN282" s="493"/>
      <c r="BO282" s="417"/>
      <c r="BP282" s="418"/>
      <c r="BQ282" s="493"/>
      <c r="BR282" s="563"/>
      <c r="BS282" s="566"/>
      <c r="BT282" s="475"/>
      <c r="BU282" s="418"/>
      <c r="BV282" s="493"/>
      <c r="BW282" s="417"/>
      <c r="BX282" s="418"/>
      <c r="BY282" s="493"/>
      <c r="BZ282" s="563"/>
      <c r="CA282" s="474"/>
    </row>
    <row r="283" spans="1:79" ht="13.5" customHeight="1" x14ac:dyDescent="0.15">
      <c r="A283" s="435"/>
      <c r="B283" s="430"/>
      <c r="C283" s="431"/>
      <c r="D283" s="431"/>
      <c r="E283" s="431"/>
      <c r="F283" s="431"/>
      <c r="G283" s="431"/>
      <c r="H283" s="431"/>
      <c r="I283" s="432"/>
      <c r="J283" s="547" t="str">
        <f>IF(入力用!F283="","",入力用!F283)</f>
        <v/>
      </c>
      <c r="K283" s="548"/>
      <c r="L283" s="548"/>
      <c r="M283" s="548"/>
      <c r="N283" s="548"/>
      <c r="O283" s="549"/>
      <c r="P283" s="430"/>
      <c r="Q283" s="431"/>
      <c r="R283" s="431"/>
      <c r="S283" s="431"/>
      <c r="T283" s="431"/>
      <c r="U283" s="431"/>
      <c r="V283" s="431"/>
      <c r="W283" s="431"/>
      <c r="X283" s="431"/>
      <c r="Y283" s="431"/>
      <c r="Z283" s="431"/>
      <c r="AA283" s="432"/>
      <c r="AB283" s="430"/>
      <c r="AC283" s="432"/>
      <c r="AD283" s="554"/>
      <c r="AE283" s="558"/>
      <c r="AF283" s="559"/>
      <c r="AG283" s="560"/>
      <c r="AH283" s="100" t="str">
        <f>IF(ABS(入力用!$AV282)&lt;10000000,"",RIGHTB(INT(ABS(入力用!$AV282)/10000000),1))</f>
        <v/>
      </c>
      <c r="AI283" s="101" t="str">
        <f>IF(ABS(入力用!$AV282)&lt;1000000,"",RIGHTB(INT(ABS(入力用!$AV282)/1000000),1))</f>
        <v/>
      </c>
      <c r="AJ283" s="564"/>
      <c r="AK283" s="565"/>
      <c r="AL283" s="567"/>
      <c r="AM283" s="564"/>
      <c r="AN283" s="565"/>
      <c r="AO283" s="542"/>
      <c r="AP283" s="511"/>
      <c r="AQ283" s="513"/>
      <c r="AR283" s="514"/>
      <c r="AS283" s="91" t="str">
        <f>IF(ABS(入力用!$BE282)&lt;1000000,"",RIGHTB(INT(ABS(入力用!$BE282)/1000000),1))</f>
        <v/>
      </c>
      <c r="AT283" s="93" t="str">
        <f>IF(ABS(入力用!$BE282)&lt;100000,"",RIGHTB(INT(ABS(入力用!$BE282)/100000),1))</f>
        <v/>
      </c>
      <c r="AU283" s="565"/>
      <c r="AV283" s="567"/>
      <c r="AW283" s="564"/>
      <c r="AX283" s="565"/>
      <c r="AY283" s="542"/>
      <c r="AZ283" s="411"/>
      <c r="BA283" s="388"/>
      <c r="BB283" s="388"/>
      <c r="BC283" s="390"/>
      <c r="BD283" s="378"/>
      <c r="BE283" s="379"/>
      <c r="BF283" s="379"/>
      <c r="BG283" s="379"/>
      <c r="BH283" s="379"/>
      <c r="BI283" s="380"/>
      <c r="BJ283" s="395"/>
      <c r="BK283" s="397"/>
      <c r="BL283" s="399"/>
      <c r="BM283" s="401"/>
      <c r="BN283" s="403"/>
      <c r="BO283" s="399"/>
      <c r="BP283" s="401"/>
      <c r="BQ283" s="403"/>
      <c r="BR283" s="405"/>
      <c r="BS283" s="566"/>
      <c r="BT283" s="409"/>
      <c r="BU283" s="401"/>
      <c r="BV283" s="403"/>
      <c r="BW283" s="399"/>
      <c r="BX283" s="401"/>
      <c r="BY283" s="403"/>
      <c r="BZ283" s="405"/>
      <c r="CA283" s="409"/>
    </row>
    <row r="284" spans="1:79" ht="13.5" customHeight="1" x14ac:dyDescent="0.15">
      <c r="A284" s="434" t="str">
        <f>IF(入力用!A284="","",入力用!A284)</f>
        <v/>
      </c>
      <c r="B284" s="427" t="str">
        <f>IF(入力用!B284="","",入力用!B284)</f>
        <v/>
      </c>
      <c r="C284" s="428"/>
      <c r="D284" s="428"/>
      <c r="E284" s="428"/>
      <c r="F284" s="428"/>
      <c r="G284" s="428"/>
      <c r="H284" s="428"/>
      <c r="I284" s="429"/>
      <c r="J284" s="570" t="str">
        <f>IF(入力用!F284="","",入力用!F284)</f>
        <v/>
      </c>
      <c r="K284" s="571"/>
      <c r="L284" s="571"/>
      <c r="M284" s="571"/>
      <c r="N284" s="571"/>
      <c r="O284" s="572"/>
      <c r="P284" s="427" t="str">
        <f>IF(入力用!G284="","",入力用!G284)</f>
        <v/>
      </c>
      <c r="Q284" s="428"/>
      <c r="R284" s="428"/>
      <c r="S284" s="428"/>
      <c r="T284" s="428"/>
      <c r="U284" s="428"/>
      <c r="V284" s="428"/>
      <c r="W284" s="428"/>
      <c r="X284" s="428"/>
      <c r="Y284" s="428"/>
      <c r="Z284" s="428"/>
      <c r="AA284" s="429"/>
      <c r="AB284" s="427" t="str">
        <f>IF(入力用!R284="","",入力用!R284)</f>
        <v/>
      </c>
      <c r="AC284" s="429"/>
      <c r="AD284" s="553" t="str">
        <f>IF(入力用!T284="","",入力用!T284)</f>
        <v/>
      </c>
      <c r="AE284" s="555" t="str">
        <f>IF(入力用!U284="","",入力用!U284)</f>
        <v/>
      </c>
      <c r="AF284" s="556"/>
      <c r="AG284" s="557"/>
      <c r="AH284" s="97" t="str">
        <f>IF(入力用!$AV284&lt;0,"▲","")</f>
        <v/>
      </c>
      <c r="AI284" s="99"/>
      <c r="AJ284" s="564" t="str">
        <f>IF(ABS(入力用!$AV284)&lt;100000,"",RIGHTB(INT(ABS(入力用!$AV284)/100000),1))</f>
        <v/>
      </c>
      <c r="AK284" s="565" t="str">
        <f>IF(ABS(入力用!$AV284)&lt;10000,"",RIGHTB(INT(ABS(入力用!$AV284)/10000),1))</f>
        <v/>
      </c>
      <c r="AL284" s="567" t="str">
        <f>IF(ABS(入力用!$AV284)&lt;1000,"",RIGHTB(INT(ABS(入力用!$AV284)/1000),1))</f>
        <v/>
      </c>
      <c r="AM284" s="564" t="str">
        <f>IF(ABS(入力用!$AV284)&lt;100,"",RIGHTB(INT(ABS(入力用!$AV284)/100),1))</f>
        <v/>
      </c>
      <c r="AN284" s="565" t="str">
        <f>IF(ABS(入力用!$AV284)&lt;10,"",RIGHTB(INT(ABS(入力用!$AV284)/10),1))</f>
        <v/>
      </c>
      <c r="AO284" s="542" t="str">
        <f>IF(ABS(入力用!$AV284)&lt;1,"",RIGHTB(入力用!$AV284,1))</f>
        <v/>
      </c>
      <c r="AP284" s="511" t="str">
        <f>IF(入力用!X284="","",IF(入力用!$AM284=3,"",RIGHTB(INT(入力用!$AT284/10),1)))</f>
        <v/>
      </c>
      <c r="AQ284" s="512" t="str">
        <f>IF(入力用!X284="","",RIGHTB(入力用!$AT284,1))</f>
        <v/>
      </c>
      <c r="AR284" s="514" t="s">
        <v>48</v>
      </c>
      <c r="AS284" s="97" t="str">
        <f>IF(入力用!$AV284&lt;0,"▲","")</f>
        <v/>
      </c>
      <c r="AT284" s="98"/>
      <c r="AU284" s="565" t="str">
        <f>IF(ABS(入力用!$BE284)&lt;10000,"",RIGHTB(INT(ABS(入力用!$BE284)/10000),1))</f>
        <v/>
      </c>
      <c r="AV284" s="567" t="str">
        <f>IF(ABS(入力用!$BE284)&lt;1000,"",RIGHTB(INT(ABS(入力用!$BE284)/1000),1))</f>
        <v/>
      </c>
      <c r="AW284" s="564" t="str">
        <f>IF(ABS(入力用!$BE284)&lt;100,"",RIGHTB(INT(ABS(入力用!$BE284)/100),1))</f>
        <v/>
      </c>
      <c r="AX284" s="565" t="str">
        <f>IF(ABS(入力用!$BE284)&lt;10,"",RIGHTB(INT(ABS(入力用!$BE284)/10),1))</f>
        <v/>
      </c>
      <c r="AY284" s="542" t="str">
        <f>IF(ABS(入力用!$BE284)=0,"",RIGHTB(入力用!$BE284,1))</f>
        <v/>
      </c>
      <c r="AZ284" s="410"/>
      <c r="BA284" s="568"/>
      <c r="BB284" s="568"/>
      <c r="BC284" s="569"/>
      <c r="BD284" s="412"/>
      <c r="BE284" s="413"/>
      <c r="BF284" s="413"/>
      <c r="BG284" s="413"/>
      <c r="BH284" s="413"/>
      <c r="BI284" s="414"/>
      <c r="BJ284" s="415"/>
      <c r="BK284" s="416"/>
      <c r="BL284" s="417"/>
      <c r="BM284" s="418"/>
      <c r="BN284" s="493"/>
      <c r="BO284" s="417"/>
      <c r="BP284" s="418"/>
      <c r="BQ284" s="493"/>
      <c r="BR284" s="563"/>
      <c r="BS284" s="566"/>
      <c r="BT284" s="475"/>
      <c r="BU284" s="418"/>
      <c r="BV284" s="493"/>
      <c r="BW284" s="417"/>
      <c r="BX284" s="418"/>
      <c r="BY284" s="493"/>
      <c r="BZ284" s="563"/>
      <c r="CA284" s="474"/>
    </row>
    <row r="285" spans="1:79" ht="13.5" customHeight="1" x14ac:dyDescent="0.15">
      <c r="A285" s="435"/>
      <c r="B285" s="430"/>
      <c r="C285" s="431"/>
      <c r="D285" s="431"/>
      <c r="E285" s="431"/>
      <c r="F285" s="431"/>
      <c r="G285" s="431"/>
      <c r="H285" s="431"/>
      <c r="I285" s="432"/>
      <c r="J285" s="547" t="str">
        <f>IF(入力用!F285="","",入力用!F285)</f>
        <v/>
      </c>
      <c r="K285" s="548"/>
      <c r="L285" s="548"/>
      <c r="M285" s="548"/>
      <c r="N285" s="548"/>
      <c r="O285" s="549"/>
      <c r="P285" s="430"/>
      <c r="Q285" s="431"/>
      <c r="R285" s="431"/>
      <c r="S285" s="431"/>
      <c r="T285" s="431"/>
      <c r="U285" s="431"/>
      <c r="V285" s="431"/>
      <c r="W285" s="431"/>
      <c r="X285" s="431"/>
      <c r="Y285" s="431"/>
      <c r="Z285" s="431"/>
      <c r="AA285" s="432"/>
      <c r="AB285" s="430"/>
      <c r="AC285" s="432"/>
      <c r="AD285" s="554"/>
      <c r="AE285" s="558"/>
      <c r="AF285" s="559"/>
      <c r="AG285" s="560"/>
      <c r="AH285" s="100" t="str">
        <f>IF(ABS(入力用!$AV284)&lt;10000000,"",RIGHTB(INT(ABS(入力用!$AV284)/10000000),1))</f>
        <v/>
      </c>
      <c r="AI285" s="101" t="str">
        <f>IF(ABS(入力用!$AV284)&lt;1000000,"",RIGHTB(INT(ABS(入力用!$AV284)/1000000),1))</f>
        <v/>
      </c>
      <c r="AJ285" s="564"/>
      <c r="AK285" s="565"/>
      <c r="AL285" s="567"/>
      <c r="AM285" s="564"/>
      <c r="AN285" s="565"/>
      <c r="AO285" s="542"/>
      <c r="AP285" s="511"/>
      <c r="AQ285" s="513"/>
      <c r="AR285" s="514"/>
      <c r="AS285" s="91" t="str">
        <f>IF(ABS(入力用!$BE284)&lt;1000000,"",RIGHTB(INT(ABS(入力用!$BE284)/1000000),1))</f>
        <v/>
      </c>
      <c r="AT285" s="93" t="str">
        <f>IF(ABS(入力用!$BE284)&lt;100000,"",RIGHTB(INT(ABS(入力用!$BE284)/100000),1))</f>
        <v/>
      </c>
      <c r="AU285" s="565"/>
      <c r="AV285" s="567"/>
      <c r="AW285" s="564"/>
      <c r="AX285" s="565"/>
      <c r="AY285" s="542"/>
      <c r="AZ285" s="411"/>
      <c r="BA285" s="388"/>
      <c r="BB285" s="388"/>
      <c r="BC285" s="390"/>
      <c r="BD285" s="378"/>
      <c r="BE285" s="379"/>
      <c r="BF285" s="379"/>
      <c r="BG285" s="379"/>
      <c r="BH285" s="379"/>
      <c r="BI285" s="380"/>
      <c r="BJ285" s="395"/>
      <c r="BK285" s="397"/>
      <c r="BL285" s="399"/>
      <c r="BM285" s="401"/>
      <c r="BN285" s="403"/>
      <c r="BO285" s="399"/>
      <c r="BP285" s="401"/>
      <c r="BQ285" s="403"/>
      <c r="BR285" s="405"/>
      <c r="BS285" s="566"/>
      <c r="BT285" s="409"/>
      <c r="BU285" s="401"/>
      <c r="BV285" s="403"/>
      <c r="BW285" s="399"/>
      <c r="BX285" s="401"/>
      <c r="BY285" s="403"/>
      <c r="BZ285" s="405"/>
      <c r="CA285" s="409"/>
    </row>
    <row r="286" spans="1:79" ht="13.5" customHeight="1" x14ac:dyDescent="0.15">
      <c r="A286" s="434" t="str">
        <f>IF(入力用!A286="","",入力用!A286)</f>
        <v/>
      </c>
      <c r="B286" s="427" t="str">
        <f>IF(入力用!B286="","",入力用!B286)</f>
        <v/>
      </c>
      <c r="C286" s="428"/>
      <c r="D286" s="428"/>
      <c r="E286" s="428"/>
      <c r="F286" s="428"/>
      <c r="G286" s="428"/>
      <c r="H286" s="428"/>
      <c r="I286" s="429"/>
      <c r="J286" s="570" t="str">
        <f>IF(入力用!F286="","",入力用!F286)</f>
        <v/>
      </c>
      <c r="K286" s="571"/>
      <c r="L286" s="571"/>
      <c r="M286" s="571"/>
      <c r="N286" s="571"/>
      <c r="O286" s="572"/>
      <c r="P286" s="427" t="str">
        <f>IF(入力用!G286="","",入力用!G286)</f>
        <v/>
      </c>
      <c r="Q286" s="428"/>
      <c r="R286" s="428"/>
      <c r="S286" s="428"/>
      <c r="T286" s="428"/>
      <c r="U286" s="428"/>
      <c r="V286" s="428"/>
      <c r="W286" s="428"/>
      <c r="X286" s="428"/>
      <c r="Y286" s="428"/>
      <c r="Z286" s="428"/>
      <c r="AA286" s="429"/>
      <c r="AB286" s="427" t="str">
        <f>IF(入力用!R286="","",入力用!R286)</f>
        <v/>
      </c>
      <c r="AC286" s="429"/>
      <c r="AD286" s="553" t="str">
        <f>IF(入力用!T286="","",入力用!T286)</f>
        <v/>
      </c>
      <c r="AE286" s="555" t="str">
        <f>IF(入力用!U286="","",入力用!U286)</f>
        <v/>
      </c>
      <c r="AF286" s="556"/>
      <c r="AG286" s="557"/>
      <c r="AH286" s="97" t="str">
        <f>IF(入力用!$AV286&lt;0,"▲","")</f>
        <v/>
      </c>
      <c r="AI286" s="99"/>
      <c r="AJ286" s="564" t="str">
        <f>IF(ABS(入力用!$AV286)&lt;100000,"",RIGHTB(INT(ABS(入力用!$AV286)/100000),1))</f>
        <v/>
      </c>
      <c r="AK286" s="565" t="str">
        <f>IF(ABS(入力用!$AV286)&lt;10000,"",RIGHTB(INT(ABS(入力用!$AV286)/10000),1))</f>
        <v/>
      </c>
      <c r="AL286" s="567" t="str">
        <f>IF(ABS(入力用!$AV286)&lt;1000,"",RIGHTB(INT(ABS(入力用!$AV286)/1000),1))</f>
        <v/>
      </c>
      <c r="AM286" s="564" t="str">
        <f>IF(ABS(入力用!$AV286)&lt;100,"",RIGHTB(INT(ABS(入力用!$AV286)/100),1))</f>
        <v/>
      </c>
      <c r="AN286" s="565" t="str">
        <f>IF(ABS(入力用!$AV286)&lt;10,"",RIGHTB(INT(ABS(入力用!$AV286)/10),1))</f>
        <v/>
      </c>
      <c r="AO286" s="542" t="str">
        <f>IF(ABS(入力用!$AV286)&lt;1,"",RIGHTB(入力用!$AV286,1))</f>
        <v/>
      </c>
      <c r="AP286" s="511" t="str">
        <f>IF(入力用!X286="","",IF(入力用!$AM286=3,"",RIGHTB(INT(入力用!$AT286/10),1)))</f>
        <v/>
      </c>
      <c r="AQ286" s="512" t="str">
        <f>IF(入力用!X286="","",RIGHTB(入力用!$AT286,1))</f>
        <v/>
      </c>
      <c r="AR286" s="514" t="s">
        <v>48</v>
      </c>
      <c r="AS286" s="97" t="str">
        <f>IF(入力用!$AV286&lt;0,"▲","")</f>
        <v/>
      </c>
      <c r="AT286" s="98"/>
      <c r="AU286" s="565" t="str">
        <f>IF(ABS(入力用!$BE286)&lt;10000,"",RIGHTB(INT(ABS(入力用!$BE286)/10000),1))</f>
        <v/>
      </c>
      <c r="AV286" s="567" t="str">
        <f>IF(ABS(入力用!$BE286)&lt;1000,"",RIGHTB(INT(ABS(入力用!$BE286)/1000),1))</f>
        <v/>
      </c>
      <c r="AW286" s="564" t="str">
        <f>IF(ABS(入力用!$BE286)&lt;100,"",RIGHTB(INT(ABS(入力用!$BE286)/100),1))</f>
        <v/>
      </c>
      <c r="AX286" s="565" t="str">
        <f>IF(ABS(入力用!$BE286)&lt;10,"",RIGHTB(INT(ABS(入力用!$BE286)/10),1))</f>
        <v/>
      </c>
      <c r="AY286" s="542" t="str">
        <f>IF(ABS(入力用!$BE286)=0,"",RIGHTB(入力用!$BE286,1))</f>
        <v/>
      </c>
      <c r="AZ286" s="410"/>
      <c r="BA286" s="568"/>
      <c r="BB286" s="568"/>
      <c r="BC286" s="569"/>
      <c r="BD286" s="412"/>
      <c r="BE286" s="413"/>
      <c r="BF286" s="413"/>
      <c r="BG286" s="413"/>
      <c r="BH286" s="413"/>
      <c r="BI286" s="414"/>
      <c r="BJ286" s="415"/>
      <c r="BK286" s="416"/>
      <c r="BL286" s="417"/>
      <c r="BM286" s="418"/>
      <c r="BN286" s="493"/>
      <c r="BO286" s="417"/>
      <c r="BP286" s="418"/>
      <c r="BQ286" s="493"/>
      <c r="BR286" s="563"/>
      <c r="BS286" s="566"/>
      <c r="BT286" s="475"/>
      <c r="BU286" s="418"/>
      <c r="BV286" s="493"/>
      <c r="BW286" s="417"/>
      <c r="BX286" s="418"/>
      <c r="BY286" s="493"/>
      <c r="BZ286" s="563"/>
      <c r="CA286" s="474"/>
    </row>
    <row r="287" spans="1:79" ht="13.5" customHeight="1" x14ac:dyDescent="0.15">
      <c r="A287" s="435"/>
      <c r="B287" s="430"/>
      <c r="C287" s="431"/>
      <c r="D287" s="431"/>
      <c r="E287" s="431"/>
      <c r="F287" s="431"/>
      <c r="G287" s="431"/>
      <c r="H287" s="431"/>
      <c r="I287" s="432"/>
      <c r="J287" s="547" t="str">
        <f>IF(入力用!F287="","",入力用!F287)</f>
        <v/>
      </c>
      <c r="K287" s="548"/>
      <c r="L287" s="548"/>
      <c r="M287" s="548"/>
      <c r="N287" s="548"/>
      <c r="O287" s="549"/>
      <c r="P287" s="430"/>
      <c r="Q287" s="431"/>
      <c r="R287" s="431"/>
      <c r="S287" s="431"/>
      <c r="T287" s="431"/>
      <c r="U287" s="431"/>
      <c r="V287" s="431"/>
      <c r="W287" s="431"/>
      <c r="X287" s="431"/>
      <c r="Y287" s="431"/>
      <c r="Z287" s="431"/>
      <c r="AA287" s="432"/>
      <c r="AB287" s="430"/>
      <c r="AC287" s="432"/>
      <c r="AD287" s="554"/>
      <c r="AE287" s="558"/>
      <c r="AF287" s="559"/>
      <c r="AG287" s="560"/>
      <c r="AH287" s="100" t="str">
        <f>IF(ABS(入力用!$AV286)&lt;10000000,"",RIGHTB(INT(ABS(入力用!$AV286)/10000000),1))</f>
        <v/>
      </c>
      <c r="AI287" s="101" t="str">
        <f>IF(ABS(入力用!$AV286)&lt;1000000,"",RIGHTB(INT(ABS(入力用!$AV286)/1000000),1))</f>
        <v/>
      </c>
      <c r="AJ287" s="564"/>
      <c r="AK287" s="565"/>
      <c r="AL287" s="567"/>
      <c r="AM287" s="564"/>
      <c r="AN287" s="565"/>
      <c r="AO287" s="542"/>
      <c r="AP287" s="511"/>
      <c r="AQ287" s="513"/>
      <c r="AR287" s="514"/>
      <c r="AS287" s="91" t="str">
        <f>IF(ABS(入力用!$BE286)&lt;1000000,"",RIGHTB(INT(ABS(入力用!$BE286)/1000000),1))</f>
        <v/>
      </c>
      <c r="AT287" s="93" t="str">
        <f>IF(ABS(入力用!$BE286)&lt;100000,"",RIGHTB(INT(ABS(入力用!$BE286)/100000),1))</f>
        <v/>
      </c>
      <c r="AU287" s="565"/>
      <c r="AV287" s="567"/>
      <c r="AW287" s="564"/>
      <c r="AX287" s="565"/>
      <c r="AY287" s="542"/>
      <c r="AZ287" s="411"/>
      <c r="BA287" s="388"/>
      <c r="BB287" s="388"/>
      <c r="BC287" s="390"/>
      <c r="BD287" s="378"/>
      <c r="BE287" s="379"/>
      <c r="BF287" s="379"/>
      <c r="BG287" s="379"/>
      <c r="BH287" s="379"/>
      <c r="BI287" s="380"/>
      <c r="BJ287" s="395"/>
      <c r="BK287" s="397"/>
      <c r="BL287" s="399"/>
      <c r="BM287" s="401"/>
      <c r="BN287" s="403"/>
      <c r="BO287" s="399"/>
      <c r="BP287" s="401"/>
      <c r="BQ287" s="403"/>
      <c r="BR287" s="405"/>
      <c r="BS287" s="566"/>
      <c r="BT287" s="409"/>
      <c r="BU287" s="401"/>
      <c r="BV287" s="403"/>
      <c r="BW287" s="399"/>
      <c r="BX287" s="401"/>
      <c r="BY287" s="403"/>
      <c r="BZ287" s="405"/>
      <c r="CA287" s="409"/>
    </row>
    <row r="288" spans="1:79" ht="13.5" customHeight="1" x14ac:dyDescent="0.15">
      <c r="A288" s="434" t="str">
        <f>IF(入力用!A288="","",入力用!A288)</f>
        <v/>
      </c>
      <c r="B288" s="427" t="str">
        <f>IF(入力用!B288="","",入力用!B288)</f>
        <v/>
      </c>
      <c r="C288" s="428"/>
      <c r="D288" s="428"/>
      <c r="E288" s="428"/>
      <c r="F288" s="428"/>
      <c r="G288" s="428"/>
      <c r="H288" s="428"/>
      <c r="I288" s="429"/>
      <c r="J288" s="570" t="str">
        <f>IF(入力用!F288="","",入力用!F288)</f>
        <v/>
      </c>
      <c r="K288" s="571"/>
      <c r="L288" s="571"/>
      <c r="M288" s="571"/>
      <c r="N288" s="571"/>
      <c r="O288" s="572"/>
      <c r="P288" s="427" t="str">
        <f>IF(入力用!G288="","",入力用!G288)</f>
        <v/>
      </c>
      <c r="Q288" s="428"/>
      <c r="R288" s="428"/>
      <c r="S288" s="428"/>
      <c r="T288" s="428"/>
      <c r="U288" s="428"/>
      <c r="V288" s="428"/>
      <c r="W288" s="428"/>
      <c r="X288" s="428"/>
      <c r="Y288" s="428"/>
      <c r="Z288" s="428"/>
      <c r="AA288" s="429"/>
      <c r="AB288" s="427" t="str">
        <f>IF(入力用!R288="","",入力用!R288)</f>
        <v/>
      </c>
      <c r="AC288" s="429"/>
      <c r="AD288" s="553" t="str">
        <f>IF(入力用!T288="","",入力用!T288)</f>
        <v/>
      </c>
      <c r="AE288" s="555" t="str">
        <f>IF(入力用!U288="","",入力用!U288)</f>
        <v/>
      </c>
      <c r="AF288" s="556"/>
      <c r="AG288" s="557"/>
      <c r="AH288" s="97" t="str">
        <f>IF(入力用!$AV288&lt;0,"▲","")</f>
        <v/>
      </c>
      <c r="AI288" s="99"/>
      <c r="AJ288" s="564" t="str">
        <f>IF(ABS(入力用!$AV288)&lt;100000,"",RIGHTB(INT(ABS(入力用!$AV288)/100000),1))</f>
        <v/>
      </c>
      <c r="AK288" s="565" t="str">
        <f>IF(ABS(入力用!$AV288)&lt;10000,"",RIGHTB(INT(ABS(入力用!$AV288)/10000),1))</f>
        <v/>
      </c>
      <c r="AL288" s="567" t="str">
        <f>IF(ABS(入力用!$AV288)&lt;1000,"",RIGHTB(INT(ABS(入力用!$AV288)/1000),1))</f>
        <v/>
      </c>
      <c r="AM288" s="564" t="str">
        <f>IF(ABS(入力用!$AV288)&lt;100,"",RIGHTB(INT(ABS(入力用!$AV288)/100),1))</f>
        <v/>
      </c>
      <c r="AN288" s="565" t="str">
        <f>IF(ABS(入力用!$AV288)&lt;10,"",RIGHTB(INT(ABS(入力用!$AV288)/10),1))</f>
        <v/>
      </c>
      <c r="AO288" s="542" t="str">
        <f>IF(ABS(入力用!$AV288)&lt;1,"",RIGHTB(入力用!$AV288,1))</f>
        <v/>
      </c>
      <c r="AP288" s="511" t="str">
        <f>IF(入力用!X288="","",IF(入力用!$AM288=3,"",RIGHTB(INT(入力用!$AT288/10),1)))</f>
        <v/>
      </c>
      <c r="AQ288" s="512" t="str">
        <f>IF(入力用!X288="","",RIGHTB(入力用!$AT288,1))</f>
        <v/>
      </c>
      <c r="AR288" s="514" t="s">
        <v>48</v>
      </c>
      <c r="AS288" s="97" t="str">
        <f>IF(入力用!$AV288&lt;0,"▲","")</f>
        <v/>
      </c>
      <c r="AT288" s="98"/>
      <c r="AU288" s="565" t="str">
        <f>IF(ABS(入力用!$BE288)&lt;10000,"",RIGHTB(INT(ABS(入力用!$BE288)/10000),1))</f>
        <v/>
      </c>
      <c r="AV288" s="567" t="str">
        <f>IF(ABS(入力用!$BE288)&lt;1000,"",RIGHTB(INT(ABS(入力用!$BE288)/1000),1))</f>
        <v/>
      </c>
      <c r="AW288" s="564" t="str">
        <f>IF(ABS(入力用!$BE288)&lt;100,"",RIGHTB(INT(ABS(入力用!$BE288)/100),1))</f>
        <v/>
      </c>
      <c r="AX288" s="565" t="str">
        <f>IF(ABS(入力用!$BE288)&lt;10,"",RIGHTB(INT(ABS(入力用!$BE288)/10),1))</f>
        <v/>
      </c>
      <c r="AY288" s="542" t="str">
        <f>IF(ABS(入力用!$BE288)=0,"",RIGHTB(入力用!$BE288,1))</f>
        <v/>
      </c>
      <c r="AZ288" s="410"/>
      <c r="BA288" s="568"/>
      <c r="BB288" s="568"/>
      <c r="BC288" s="569"/>
      <c r="BD288" s="412"/>
      <c r="BE288" s="413"/>
      <c r="BF288" s="413"/>
      <c r="BG288" s="413"/>
      <c r="BH288" s="413"/>
      <c r="BI288" s="414"/>
      <c r="BJ288" s="415"/>
      <c r="BK288" s="416"/>
      <c r="BL288" s="417"/>
      <c r="BM288" s="418"/>
      <c r="BN288" s="493"/>
      <c r="BO288" s="417"/>
      <c r="BP288" s="418"/>
      <c r="BQ288" s="493"/>
      <c r="BR288" s="563"/>
      <c r="BS288" s="566"/>
      <c r="BT288" s="475"/>
      <c r="BU288" s="418"/>
      <c r="BV288" s="493"/>
      <c r="BW288" s="417"/>
      <c r="BX288" s="418"/>
      <c r="BY288" s="493"/>
      <c r="BZ288" s="563"/>
      <c r="CA288" s="474"/>
    </row>
    <row r="289" spans="1:79" ht="13.5" customHeight="1" x14ac:dyDescent="0.15">
      <c r="A289" s="435"/>
      <c r="B289" s="430"/>
      <c r="C289" s="431"/>
      <c r="D289" s="431"/>
      <c r="E289" s="431"/>
      <c r="F289" s="431"/>
      <c r="G289" s="431"/>
      <c r="H289" s="431"/>
      <c r="I289" s="432"/>
      <c r="J289" s="547" t="str">
        <f>IF(入力用!F289="","",入力用!F289)</f>
        <v/>
      </c>
      <c r="K289" s="548"/>
      <c r="L289" s="548"/>
      <c r="M289" s="548"/>
      <c r="N289" s="548"/>
      <c r="O289" s="549"/>
      <c r="P289" s="430"/>
      <c r="Q289" s="431"/>
      <c r="R289" s="431"/>
      <c r="S289" s="431"/>
      <c r="T289" s="431"/>
      <c r="U289" s="431"/>
      <c r="V289" s="431"/>
      <c r="W289" s="431"/>
      <c r="X289" s="431"/>
      <c r="Y289" s="431"/>
      <c r="Z289" s="431"/>
      <c r="AA289" s="432"/>
      <c r="AB289" s="430"/>
      <c r="AC289" s="432"/>
      <c r="AD289" s="554"/>
      <c r="AE289" s="558"/>
      <c r="AF289" s="559"/>
      <c r="AG289" s="560"/>
      <c r="AH289" s="100" t="str">
        <f>IF(ABS(入力用!$AV288)&lt;10000000,"",RIGHTB(INT(ABS(入力用!$AV288)/10000000),1))</f>
        <v/>
      </c>
      <c r="AI289" s="101" t="str">
        <f>IF(ABS(入力用!$AV288)&lt;1000000,"",RIGHTB(INT(ABS(入力用!$AV288)/1000000),1))</f>
        <v/>
      </c>
      <c r="AJ289" s="564"/>
      <c r="AK289" s="565"/>
      <c r="AL289" s="567"/>
      <c r="AM289" s="564"/>
      <c r="AN289" s="565"/>
      <c r="AO289" s="542"/>
      <c r="AP289" s="511"/>
      <c r="AQ289" s="513"/>
      <c r="AR289" s="514"/>
      <c r="AS289" s="91" t="str">
        <f>IF(ABS(入力用!$BE288)&lt;1000000,"",RIGHTB(INT(ABS(入力用!$BE288)/1000000),1))</f>
        <v/>
      </c>
      <c r="AT289" s="93" t="str">
        <f>IF(ABS(入力用!$BE288)&lt;100000,"",RIGHTB(INT(ABS(入力用!$BE288)/100000),1))</f>
        <v/>
      </c>
      <c r="AU289" s="565"/>
      <c r="AV289" s="567"/>
      <c r="AW289" s="564"/>
      <c r="AX289" s="565"/>
      <c r="AY289" s="542"/>
      <c r="AZ289" s="411"/>
      <c r="BA289" s="388"/>
      <c r="BB289" s="388"/>
      <c r="BC289" s="390"/>
      <c r="BD289" s="378"/>
      <c r="BE289" s="379"/>
      <c r="BF289" s="379"/>
      <c r="BG289" s="379"/>
      <c r="BH289" s="379"/>
      <c r="BI289" s="380"/>
      <c r="BJ289" s="395"/>
      <c r="BK289" s="397"/>
      <c r="BL289" s="399"/>
      <c r="BM289" s="401"/>
      <c r="BN289" s="403"/>
      <c r="BO289" s="399"/>
      <c r="BP289" s="401"/>
      <c r="BQ289" s="403"/>
      <c r="BR289" s="405"/>
      <c r="BS289" s="566"/>
      <c r="BT289" s="409"/>
      <c r="BU289" s="401"/>
      <c r="BV289" s="403"/>
      <c r="BW289" s="399"/>
      <c r="BX289" s="401"/>
      <c r="BY289" s="403"/>
      <c r="BZ289" s="405"/>
      <c r="CA289" s="409"/>
    </row>
    <row r="290" spans="1:79" ht="13.5" customHeight="1" x14ac:dyDescent="0.15">
      <c r="A290" s="434" t="str">
        <f>IF(入力用!A290="","",入力用!A290)</f>
        <v/>
      </c>
      <c r="B290" s="427" t="str">
        <f>IF(入力用!B290="","",入力用!B290)</f>
        <v/>
      </c>
      <c r="C290" s="428"/>
      <c r="D290" s="428"/>
      <c r="E290" s="428"/>
      <c r="F290" s="428"/>
      <c r="G290" s="428"/>
      <c r="H290" s="428"/>
      <c r="I290" s="429"/>
      <c r="J290" s="570" t="str">
        <f>IF(入力用!F290="","",入力用!F290)</f>
        <v/>
      </c>
      <c r="K290" s="571"/>
      <c r="L290" s="571"/>
      <c r="M290" s="571"/>
      <c r="N290" s="571"/>
      <c r="O290" s="572"/>
      <c r="P290" s="427" t="str">
        <f>IF(入力用!G290="","",入力用!G290)</f>
        <v/>
      </c>
      <c r="Q290" s="428"/>
      <c r="R290" s="428"/>
      <c r="S290" s="428"/>
      <c r="T290" s="428"/>
      <c r="U290" s="428"/>
      <c r="V290" s="428"/>
      <c r="W290" s="428"/>
      <c r="X290" s="428"/>
      <c r="Y290" s="428"/>
      <c r="Z290" s="428"/>
      <c r="AA290" s="429"/>
      <c r="AB290" s="427" t="str">
        <f>IF(入力用!R290="","",入力用!R290)</f>
        <v/>
      </c>
      <c r="AC290" s="429"/>
      <c r="AD290" s="553" t="str">
        <f>IF(入力用!T290="","",入力用!T290)</f>
        <v/>
      </c>
      <c r="AE290" s="555" t="str">
        <f>IF(入力用!U290="","",入力用!U290)</f>
        <v/>
      </c>
      <c r="AF290" s="556"/>
      <c r="AG290" s="557"/>
      <c r="AH290" s="97" t="str">
        <f>IF(入力用!$AV290&lt;0,"▲","")</f>
        <v/>
      </c>
      <c r="AI290" s="99"/>
      <c r="AJ290" s="564" t="str">
        <f>IF(ABS(入力用!$AV290)&lt;100000,"",RIGHTB(INT(ABS(入力用!$AV290)/100000),1))</f>
        <v/>
      </c>
      <c r="AK290" s="565" t="str">
        <f>IF(ABS(入力用!$AV290)&lt;10000,"",RIGHTB(INT(ABS(入力用!$AV290)/10000),1))</f>
        <v/>
      </c>
      <c r="AL290" s="567" t="str">
        <f>IF(ABS(入力用!$AV290)&lt;1000,"",RIGHTB(INT(ABS(入力用!$AV290)/1000),1))</f>
        <v/>
      </c>
      <c r="AM290" s="564" t="str">
        <f>IF(ABS(入力用!$AV290)&lt;100,"",RIGHTB(INT(ABS(入力用!$AV290)/100),1))</f>
        <v/>
      </c>
      <c r="AN290" s="565" t="str">
        <f>IF(ABS(入力用!$AV290)&lt;10,"",RIGHTB(INT(ABS(入力用!$AV290)/10),1))</f>
        <v/>
      </c>
      <c r="AO290" s="542" t="str">
        <f>IF(ABS(入力用!$AV290)&lt;1,"",RIGHTB(入力用!$AV290,1))</f>
        <v/>
      </c>
      <c r="AP290" s="511" t="str">
        <f>IF(入力用!X290="","",IF(入力用!$AM290=3,"",RIGHTB(INT(入力用!$AT290/10),1)))</f>
        <v/>
      </c>
      <c r="AQ290" s="512" t="str">
        <f>IF(入力用!X290="","",RIGHTB(入力用!$AT290,1))</f>
        <v/>
      </c>
      <c r="AR290" s="514" t="s">
        <v>48</v>
      </c>
      <c r="AS290" s="97" t="str">
        <f>IF(入力用!$AV290&lt;0,"▲","")</f>
        <v/>
      </c>
      <c r="AT290" s="98"/>
      <c r="AU290" s="565" t="str">
        <f>IF(ABS(入力用!$BE290)&lt;10000,"",RIGHTB(INT(ABS(入力用!$BE290)/10000),1))</f>
        <v/>
      </c>
      <c r="AV290" s="567" t="str">
        <f>IF(ABS(入力用!$BE290)&lt;1000,"",RIGHTB(INT(ABS(入力用!$BE290)/1000),1))</f>
        <v/>
      </c>
      <c r="AW290" s="564" t="str">
        <f>IF(ABS(入力用!$BE290)&lt;100,"",RIGHTB(INT(ABS(入力用!$BE290)/100),1))</f>
        <v/>
      </c>
      <c r="AX290" s="565" t="str">
        <f>IF(ABS(入力用!$BE290)&lt;10,"",RIGHTB(INT(ABS(入力用!$BE290)/10),1))</f>
        <v/>
      </c>
      <c r="AY290" s="542" t="str">
        <f>IF(ABS(入力用!$BE290)=0,"",RIGHTB(入力用!$BE290,1))</f>
        <v/>
      </c>
      <c r="AZ290" s="410"/>
      <c r="BA290" s="568"/>
      <c r="BB290" s="568"/>
      <c r="BC290" s="569"/>
      <c r="BD290" s="412"/>
      <c r="BE290" s="413"/>
      <c r="BF290" s="413"/>
      <c r="BG290" s="413"/>
      <c r="BH290" s="413"/>
      <c r="BI290" s="414"/>
      <c r="BJ290" s="415"/>
      <c r="BK290" s="416"/>
      <c r="BL290" s="417"/>
      <c r="BM290" s="418"/>
      <c r="BN290" s="493"/>
      <c r="BO290" s="417"/>
      <c r="BP290" s="418"/>
      <c r="BQ290" s="493"/>
      <c r="BR290" s="563"/>
      <c r="BS290" s="566"/>
      <c r="BT290" s="475"/>
      <c r="BU290" s="418"/>
      <c r="BV290" s="493"/>
      <c r="BW290" s="417"/>
      <c r="BX290" s="418"/>
      <c r="BY290" s="493"/>
      <c r="BZ290" s="563"/>
      <c r="CA290" s="474"/>
    </row>
    <row r="291" spans="1:79" ht="13.5" customHeight="1" x14ac:dyDescent="0.15">
      <c r="A291" s="435"/>
      <c r="B291" s="430"/>
      <c r="C291" s="431"/>
      <c r="D291" s="431"/>
      <c r="E291" s="431"/>
      <c r="F291" s="431"/>
      <c r="G291" s="431"/>
      <c r="H291" s="431"/>
      <c r="I291" s="432"/>
      <c r="J291" s="547" t="str">
        <f>IF(入力用!F291="","",入力用!F291)</f>
        <v/>
      </c>
      <c r="K291" s="548"/>
      <c r="L291" s="548"/>
      <c r="M291" s="548"/>
      <c r="N291" s="548"/>
      <c r="O291" s="549"/>
      <c r="P291" s="430"/>
      <c r="Q291" s="431"/>
      <c r="R291" s="431"/>
      <c r="S291" s="431"/>
      <c r="T291" s="431"/>
      <c r="U291" s="431"/>
      <c r="V291" s="431"/>
      <c r="W291" s="431"/>
      <c r="X291" s="431"/>
      <c r="Y291" s="431"/>
      <c r="Z291" s="431"/>
      <c r="AA291" s="432"/>
      <c r="AB291" s="430"/>
      <c r="AC291" s="432"/>
      <c r="AD291" s="554"/>
      <c r="AE291" s="558"/>
      <c r="AF291" s="559"/>
      <c r="AG291" s="560"/>
      <c r="AH291" s="100" t="str">
        <f>IF(ABS(入力用!$AV290)&lt;10000000,"",RIGHTB(INT(ABS(入力用!$AV290)/10000000),1))</f>
        <v/>
      </c>
      <c r="AI291" s="101" t="str">
        <f>IF(ABS(入力用!$AV290)&lt;1000000,"",RIGHTB(INT(ABS(入力用!$AV290)/1000000),1))</f>
        <v/>
      </c>
      <c r="AJ291" s="564"/>
      <c r="AK291" s="565"/>
      <c r="AL291" s="567"/>
      <c r="AM291" s="564"/>
      <c r="AN291" s="565"/>
      <c r="AO291" s="542"/>
      <c r="AP291" s="511"/>
      <c r="AQ291" s="513"/>
      <c r="AR291" s="514"/>
      <c r="AS291" s="91" t="str">
        <f>IF(ABS(入力用!$BE290)&lt;1000000,"",RIGHTB(INT(ABS(入力用!$BE290)/1000000),1))</f>
        <v/>
      </c>
      <c r="AT291" s="93" t="str">
        <f>IF(ABS(入力用!$BE290)&lt;100000,"",RIGHTB(INT(ABS(入力用!$BE290)/100000),1))</f>
        <v/>
      </c>
      <c r="AU291" s="565"/>
      <c r="AV291" s="567"/>
      <c r="AW291" s="564"/>
      <c r="AX291" s="565"/>
      <c r="AY291" s="542"/>
      <c r="AZ291" s="411"/>
      <c r="BA291" s="388"/>
      <c r="BB291" s="388"/>
      <c r="BC291" s="390"/>
      <c r="BD291" s="378"/>
      <c r="BE291" s="379"/>
      <c r="BF291" s="379"/>
      <c r="BG291" s="379"/>
      <c r="BH291" s="379"/>
      <c r="BI291" s="380"/>
      <c r="BJ291" s="395"/>
      <c r="BK291" s="397"/>
      <c r="BL291" s="399"/>
      <c r="BM291" s="401"/>
      <c r="BN291" s="403"/>
      <c r="BO291" s="399"/>
      <c r="BP291" s="401"/>
      <c r="BQ291" s="403"/>
      <c r="BR291" s="405"/>
      <c r="BS291" s="566"/>
      <c r="BT291" s="409"/>
      <c r="BU291" s="401"/>
      <c r="BV291" s="403"/>
      <c r="BW291" s="399"/>
      <c r="BX291" s="401"/>
      <c r="BY291" s="403"/>
      <c r="BZ291" s="405"/>
      <c r="CA291" s="409"/>
    </row>
    <row r="292" spans="1:79" ht="13.5" customHeight="1" x14ac:dyDescent="0.15">
      <c r="A292" s="434" t="str">
        <f>IF(入力用!A292="","",入力用!A292)</f>
        <v/>
      </c>
      <c r="B292" s="427" t="str">
        <f>IF(入力用!B292="","",入力用!B292)</f>
        <v/>
      </c>
      <c r="C292" s="428"/>
      <c r="D292" s="428"/>
      <c r="E292" s="428"/>
      <c r="F292" s="428"/>
      <c r="G292" s="428"/>
      <c r="H292" s="428"/>
      <c r="I292" s="429"/>
      <c r="J292" s="570" t="str">
        <f>IF(入力用!F292="","",入力用!F292)</f>
        <v/>
      </c>
      <c r="K292" s="571"/>
      <c r="L292" s="571"/>
      <c r="M292" s="571"/>
      <c r="N292" s="571"/>
      <c r="O292" s="572"/>
      <c r="P292" s="427" t="str">
        <f>IF(入力用!G292="","",入力用!G292)</f>
        <v/>
      </c>
      <c r="Q292" s="428"/>
      <c r="R292" s="428"/>
      <c r="S292" s="428"/>
      <c r="T292" s="428"/>
      <c r="U292" s="428"/>
      <c r="V292" s="428"/>
      <c r="W292" s="428"/>
      <c r="X292" s="428"/>
      <c r="Y292" s="428"/>
      <c r="Z292" s="428"/>
      <c r="AA292" s="429"/>
      <c r="AB292" s="427" t="str">
        <f>IF(入力用!R292="","",入力用!R292)</f>
        <v/>
      </c>
      <c r="AC292" s="429"/>
      <c r="AD292" s="553" t="str">
        <f>IF(入力用!T292="","",入力用!T292)</f>
        <v/>
      </c>
      <c r="AE292" s="555" t="str">
        <f>IF(入力用!U292="","",入力用!U292)</f>
        <v/>
      </c>
      <c r="AF292" s="556"/>
      <c r="AG292" s="557"/>
      <c r="AH292" s="97" t="str">
        <f>IF(入力用!$AV292&lt;0,"▲","")</f>
        <v/>
      </c>
      <c r="AI292" s="99"/>
      <c r="AJ292" s="564" t="str">
        <f>IF(ABS(入力用!$AV292)&lt;100000,"",RIGHTB(INT(ABS(入力用!$AV292)/100000),1))</f>
        <v/>
      </c>
      <c r="AK292" s="565" t="str">
        <f>IF(ABS(入力用!$AV292)&lt;10000,"",RIGHTB(INT(ABS(入力用!$AV292)/10000),1))</f>
        <v/>
      </c>
      <c r="AL292" s="567" t="str">
        <f>IF(ABS(入力用!$AV292)&lt;1000,"",RIGHTB(INT(ABS(入力用!$AV292)/1000),1))</f>
        <v/>
      </c>
      <c r="AM292" s="564" t="str">
        <f>IF(ABS(入力用!$AV292)&lt;100,"",RIGHTB(INT(ABS(入力用!$AV292)/100),1))</f>
        <v/>
      </c>
      <c r="AN292" s="565" t="str">
        <f>IF(ABS(入力用!$AV292)&lt;10,"",RIGHTB(INT(ABS(入力用!$AV292)/10),1))</f>
        <v/>
      </c>
      <c r="AO292" s="542" t="str">
        <f>IF(ABS(入力用!$AV292)&lt;1,"",RIGHTB(入力用!$AV292,1))</f>
        <v/>
      </c>
      <c r="AP292" s="511" t="str">
        <f>IF(入力用!X292="","",IF(入力用!$AM292=3,"",RIGHTB(INT(入力用!$AT292/10),1)))</f>
        <v/>
      </c>
      <c r="AQ292" s="512" t="str">
        <f>IF(入力用!X292="","",RIGHTB(入力用!$AT292,1))</f>
        <v/>
      </c>
      <c r="AR292" s="514" t="s">
        <v>48</v>
      </c>
      <c r="AS292" s="97" t="str">
        <f>IF(入力用!$AV292&lt;0,"▲","")</f>
        <v/>
      </c>
      <c r="AT292" s="67"/>
      <c r="AU292" s="565" t="str">
        <f>IF(ABS(入力用!$BE292)&lt;10000,"",RIGHTB(INT(ABS(入力用!$BE292)/10000),1))</f>
        <v/>
      </c>
      <c r="AV292" s="567" t="str">
        <f>IF(ABS(入力用!$BE292)&lt;1000,"",RIGHTB(INT(ABS(入力用!$BE292)/1000),1))</f>
        <v/>
      </c>
      <c r="AW292" s="564" t="str">
        <f>IF(ABS(入力用!$BE292)&lt;100,"",RIGHTB(INT(ABS(入力用!$BE292)/100),1))</f>
        <v/>
      </c>
      <c r="AX292" s="565" t="str">
        <f>IF(ABS(入力用!$BE292)&lt;10,"",RIGHTB(INT(ABS(入力用!$BE292)/10),1))</f>
        <v/>
      </c>
      <c r="AY292" s="542" t="str">
        <f>IF(ABS(入力用!$BE292)=0,"",RIGHTB(入力用!$BE292,1))</f>
        <v/>
      </c>
      <c r="AZ292" s="410"/>
      <c r="BA292" s="568"/>
      <c r="BB292" s="568"/>
      <c r="BC292" s="569"/>
      <c r="BD292" s="412"/>
      <c r="BE292" s="413"/>
      <c r="BF292" s="413"/>
      <c r="BG292" s="413"/>
      <c r="BH292" s="413"/>
      <c r="BI292" s="414"/>
      <c r="BJ292" s="415"/>
      <c r="BK292" s="416"/>
      <c r="BL292" s="417"/>
      <c r="BM292" s="418"/>
      <c r="BN292" s="493"/>
      <c r="BO292" s="417"/>
      <c r="BP292" s="418"/>
      <c r="BQ292" s="493"/>
      <c r="BR292" s="563"/>
      <c r="BS292" s="566"/>
      <c r="BT292" s="475"/>
      <c r="BU292" s="418"/>
      <c r="BV292" s="493"/>
      <c r="BW292" s="417"/>
      <c r="BX292" s="418"/>
      <c r="BY292" s="493"/>
      <c r="BZ292" s="563"/>
      <c r="CA292" s="474"/>
    </row>
    <row r="293" spans="1:79" ht="13.5" customHeight="1" x14ac:dyDescent="0.15">
      <c r="A293" s="435"/>
      <c r="B293" s="430"/>
      <c r="C293" s="431"/>
      <c r="D293" s="431"/>
      <c r="E293" s="431"/>
      <c r="F293" s="431"/>
      <c r="G293" s="431"/>
      <c r="H293" s="431"/>
      <c r="I293" s="432"/>
      <c r="J293" s="547" t="str">
        <f>IF(入力用!F293="","",入力用!F293)</f>
        <v/>
      </c>
      <c r="K293" s="548"/>
      <c r="L293" s="548"/>
      <c r="M293" s="548"/>
      <c r="N293" s="548"/>
      <c r="O293" s="549"/>
      <c r="P293" s="430"/>
      <c r="Q293" s="431"/>
      <c r="R293" s="431"/>
      <c r="S293" s="431"/>
      <c r="T293" s="431"/>
      <c r="U293" s="431"/>
      <c r="V293" s="431"/>
      <c r="W293" s="431"/>
      <c r="X293" s="431"/>
      <c r="Y293" s="431"/>
      <c r="Z293" s="431"/>
      <c r="AA293" s="432"/>
      <c r="AB293" s="430"/>
      <c r="AC293" s="432"/>
      <c r="AD293" s="554"/>
      <c r="AE293" s="558"/>
      <c r="AF293" s="559"/>
      <c r="AG293" s="560"/>
      <c r="AH293" s="100" t="str">
        <f>IF(ABS(入力用!$AV292)&lt;10000000,"",RIGHTB(INT(ABS(入力用!$AV292)/10000000),1))</f>
        <v/>
      </c>
      <c r="AI293" s="101" t="str">
        <f>IF(ABS(入力用!$AV292)&lt;1000000,"",RIGHTB(INT(ABS(入力用!$AV292)/1000000),1))</f>
        <v/>
      </c>
      <c r="AJ293" s="564"/>
      <c r="AK293" s="565"/>
      <c r="AL293" s="567"/>
      <c r="AM293" s="564"/>
      <c r="AN293" s="565"/>
      <c r="AO293" s="542"/>
      <c r="AP293" s="511"/>
      <c r="AQ293" s="513"/>
      <c r="AR293" s="514"/>
      <c r="AS293" s="91" t="str">
        <f>IF(ABS(入力用!$BE292)&lt;1000000,"",RIGHTB(INT(ABS(入力用!$BE292)/1000000),1))</f>
        <v/>
      </c>
      <c r="AT293" s="68" t="str">
        <f>IF(ABS(入力用!$BE292)&lt;100000,"",RIGHTB(INT(ABS(入力用!$BE292)/100000),1))</f>
        <v/>
      </c>
      <c r="AU293" s="565"/>
      <c r="AV293" s="567"/>
      <c r="AW293" s="564"/>
      <c r="AX293" s="565"/>
      <c r="AY293" s="542"/>
      <c r="AZ293" s="411"/>
      <c r="BA293" s="388"/>
      <c r="BB293" s="388"/>
      <c r="BC293" s="390"/>
      <c r="BD293" s="378"/>
      <c r="BE293" s="379"/>
      <c r="BF293" s="379"/>
      <c r="BG293" s="379"/>
      <c r="BH293" s="379"/>
      <c r="BI293" s="380"/>
      <c r="BJ293" s="395"/>
      <c r="BK293" s="397"/>
      <c r="BL293" s="399"/>
      <c r="BM293" s="401"/>
      <c r="BN293" s="403"/>
      <c r="BO293" s="399"/>
      <c r="BP293" s="401"/>
      <c r="BQ293" s="403"/>
      <c r="BR293" s="405"/>
      <c r="BS293" s="566"/>
      <c r="BT293" s="409"/>
      <c r="BU293" s="401"/>
      <c r="BV293" s="403"/>
      <c r="BW293" s="399"/>
      <c r="BX293" s="401"/>
      <c r="BY293" s="403"/>
      <c r="BZ293" s="405"/>
      <c r="CA293" s="409"/>
    </row>
    <row r="294" spans="1:79" ht="13.5" customHeight="1" x14ac:dyDescent="0.15">
      <c r="A294" s="434" t="str">
        <f>IF(入力用!A294="","",入力用!A294)</f>
        <v/>
      </c>
      <c r="B294" s="427" t="str">
        <f>IF(入力用!B294="","",入力用!B294)</f>
        <v/>
      </c>
      <c r="C294" s="428"/>
      <c r="D294" s="428"/>
      <c r="E294" s="428"/>
      <c r="F294" s="428"/>
      <c r="G294" s="428"/>
      <c r="H294" s="428"/>
      <c r="I294" s="429"/>
      <c r="J294" s="570" t="str">
        <f>IF(入力用!F294="","",入力用!F294)</f>
        <v/>
      </c>
      <c r="K294" s="571"/>
      <c r="L294" s="571"/>
      <c r="M294" s="571"/>
      <c r="N294" s="571"/>
      <c r="O294" s="572"/>
      <c r="P294" s="427" t="str">
        <f>IF(入力用!G294="","",入力用!G294)</f>
        <v/>
      </c>
      <c r="Q294" s="428"/>
      <c r="R294" s="428"/>
      <c r="S294" s="428"/>
      <c r="T294" s="428"/>
      <c r="U294" s="428"/>
      <c r="V294" s="428"/>
      <c r="W294" s="428"/>
      <c r="X294" s="428"/>
      <c r="Y294" s="428"/>
      <c r="Z294" s="428"/>
      <c r="AA294" s="429"/>
      <c r="AB294" s="427" t="str">
        <f>IF(入力用!R294="","",入力用!R294)</f>
        <v/>
      </c>
      <c r="AC294" s="429"/>
      <c r="AD294" s="553" t="str">
        <f>IF(入力用!T294="","",入力用!T294)</f>
        <v/>
      </c>
      <c r="AE294" s="555" t="str">
        <f>IF(入力用!U294="","",入力用!U294)</f>
        <v/>
      </c>
      <c r="AF294" s="556"/>
      <c r="AG294" s="557"/>
      <c r="AH294" s="97" t="str">
        <f>IF(入力用!$AV294&lt;0,"▲","")</f>
        <v/>
      </c>
      <c r="AI294" s="99"/>
      <c r="AJ294" s="580" t="str">
        <f>IF(ABS(入力用!$AV294)&lt;100000,"",RIGHTB(INT(ABS(入力用!$AV294)/100000),1))</f>
        <v/>
      </c>
      <c r="AK294" s="582" t="str">
        <f>IF(ABS(入力用!$AV294)&lt;10000,"",RIGHTB(INT(ABS(入力用!$AV294)/10000),1))</f>
        <v/>
      </c>
      <c r="AL294" s="512" t="str">
        <f>IF(ABS(入力用!$AV294)&lt;1000,"",RIGHTB(INT(ABS(入力用!$AV294)/1000),1))</f>
        <v/>
      </c>
      <c r="AM294" s="580" t="str">
        <f>IF(ABS(入力用!$AV294)&lt;100,"",RIGHTB(INT(ABS(入力用!$AV294)/100),1))</f>
        <v/>
      </c>
      <c r="AN294" s="582" t="str">
        <f>IF(ABS(入力用!$AV294)&lt;10,"",RIGHTB(INT(ABS(入力用!$AV294)/10),1))</f>
        <v/>
      </c>
      <c r="AO294" s="585" t="str">
        <f>IF(ABS(入力用!$AV294)&lt;1,"",RIGHTB(入力用!$AV294,1))</f>
        <v/>
      </c>
      <c r="AP294" s="511" t="str">
        <f>IF(入力用!X294="","",IF(入力用!$AM294=3,"",RIGHTB(INT(入力用!$AT294/10),1)))</f>
        <v/>
      </c>
      <c r="AQ294" s="512" t="str">
        <f>IF(入力用!X294="","",RIGHTB(入力用!$AT294,1))</f>
        <v/>
      </c>
      <c r="AR294" s="588" t="s">
        <v>48</v>
      </c>
      <c r="AS294" s="97" t="str">
        <f>IF(入力用!$AV294&lt;0,"▲","")</f>
        <v/>
      </c>
      <c r="AT294" s="98"/>
      <c r="AU294" s="582" t="str">
        <f>IF(ABS(入力用!$BE294)&lt;10000,"",RIGHTB(INT(ABS(入力用!$BE294)/10000),1))</f>
        <v/>
      </c>
      <c r="AV294" s="512" t="str">
        <f>IF(ABS(入力用!$BE294)&lt;1000,"",RIGHTB(INT(ABS(入力用!$BE294)/1000),1))</f>
        <v/>
      </c>
      <c r="AW294" s="580" t="str">
        <f>IF(ABS(入力用!$BE294)&lt;100,"",RIGHTB(INT(ABS(入力用!$BE294)/100),1))</f>
        <v/>
      </c>
      <c r="AX294" s="582" t="str">
        <f>IF(ABS(入力用!$BE294)&lt;10,"",RIGHTB(INT(ABS(入力用!$BE294)/10),1))</f>
        <v/>
      </c>
      <c r="AY294" s="542" t="str">
        <f>IF(ABS(入力用!$BE294)=0,"",RIGHTB(入力用!$BE294,1))</f>
        <v/>
      </c>
      <c r="AZ294" s="410"/>
      <c r="BA294" s="568"/>
      <c r="BB294" s="568"/>
      <c r="BC294" s="569"/>
      <c r="BD294" s="412"/>
      <c r="BE294" s="413"/>
      <c r="BF294" s="413"/>
      <c r="BG294" s="413"/>
      <c r="BH294" s="413"/>
      <c r="BI294" s="414"/>
      <c r="BJ294" s="415"/>
      <c r="BK294" s="416"/>
      <c r="BL294" s="417"/>
      <c r="BM294" s="418"/>
      <c r="BN294" s="493"/>
      <c r="BO294" s="417"/>
      <c r="BP294" s="418"/>
      <c r="BQ294" s="493"/>
      <c r="BR294" s="563"/>
      <c r="BS294" s="566"/>
      <c r="BT294" s="475"/>
      <c r="BU294" s="418"/>
      <c r="BV294" s="493"/>
      <c r="BW294" s="417"/>
      <c r="BX294" s="418"/>
      <c r="BY294" s="493"/>
      <c r="BZ294" s="563"/>
      <c r="CA294" s="474"/>
    </row>
    <row r="295" spans="1:79" ht="13.5" customHeight="1" thickBot="1" x14ac:dyDescent="0.2">
      <c r="A295" s="573"/>
      <c r="B295" s="574"/>
      <c r="C295" s="590"/>
      <c r="D295" s="590"/>
      <c r="E295" s="590"/>
      <c r="F295" s="590"/>
      <c r="G295" s="590"/>
      <c r="H295" s="590"/>
      <c r="I295" s="575"/>
      <c r="J295" s="602" t="str">
        <f>IF(入力用!F295="","",入力用!F295)</f>
        <v/>
      </c>
      <c r="K295" s="603"/>
      <c r="L295" s="603"/>
      <c r="M295" s="603"/>
      <c r="N295" s="603"/>
      <c r="O295" s="604"/>
      <c r="P295" s="574"/>
      <c r="Q295" s="590"/>
      <c r="R295" s="590"/>
      <c r="S295" s="590"/>
      <c r="T295" s="590"/>
      <c r="U295" s="590"/>
      <c r="V295" s="590"/>
      <c r="W295" s="590"/>
      <c r="X295" s="590"/>
      <c r="Y295" s="590"/>
      <c r="Z295" s="590"/>
      <c r="AA295" s="575"/>
      <c r="AB295" s="574"/>
      <c r="AC295" s="575"/>
      <c r="AD295" s="576"/>
      <c r="AE295" s="577"/>
      <c r="AF295" s="578"/>
      <c r="AG295" s="579"/>
      <c r="AH295" s="43" t="str">
        <f>IF(ABS(入力用!$AV294)&lt;10000000,"",RIGHTB(INT(ABS(入力用!$AV294)/10000000),1))</f>
        <v/>
      </c>
      <c r="AI295" s="40" t="str">
        <f>IF(ABS(入力用!$AV294)&lt;1000000,"",RIGHTB(INT(ABS(入力用!$AV294)/1000000),1))</f>
        <v/>
      </c>
      <c r="AJ295" s="581"/>
      <c r="AK295" s="583"/>
      <c r="AL295" s="584"/>
      <c r="AM295" s="581"/>
      <c r="AN295" s="583"/>
      <c r="AO295" s="586"/>
      <c r="AP295" s="587"/>
      <c r="AQ295" s="584"/>
      <c r="AR295" s="589"/>
      <c r="AS295" s="87" t="str">
        <f>IF(ABS(入力用!$BE294)&lt;1000000,"",RIGHTB(INT(ABS(入力用!$BE294)/1000000),1))</f>
        <v/>
      </c>
      <c r="AT295" s="39" t="str">
        <f>IF(ABS(入力用!$BE294)&lt;100000,"",RIGHTB(INT(ABS(入力用!$BE294)/100000),1))</f>
        <v/>
      </c>
      <c r="AU295" s="583"/>
      <c r="AV295" s="584"/>
      <c r="AW295" s="581"/>
      <c r="AX295" s="583"/>
      <c r="AY295" s="591"/>
      <c r="AZ295" s="411"/>
      <c r="BA295" s="388"/>
      <c r="BB295" s="388"/>
      <c r="BC295" s="390"/>
      <c r="BD295" s="378"/>
      <c r="BE295" s="379"/>
      <c r="BF295" s="379"/>
      <c r="BG295" s="379"/>
      <c r="BH295" s="379"/>
      <c r="BI295" s="380"/>
      <c r="BJ295" s="395"/>
      <c r="BK295" s="397"/>
      <c r="BL295" s="399"/>
      <c r="BM295" s="401"/>
      <c r="BN295" s="403"/>
      <c r="BO295" s="399"/>
      <c r="BP295" s="401"/>
      <c r="BQ295" s="403"/>
      <c r="BR295" s="405"/>
      <c r="BS295" s="566"/>
      <c r="BT295" s="409"/>
      <c r="BU295" s="401"/>
      <c r="BV295" s="403"/>
      <c r="BW295" s="399"/>
      <c r="BX295" s="401"/>
      <c r="BY295" s="403"/>
      <c r="BZ295" s="405"/>
      <c r="CA295" s="409"/>
    </row>
    <row r="296" spans="1:79" ht="27" customHeight="1" thickBot="1" x14ac:dyDescent="0.2">
      <c r="A296" s="419" t="s">
        <v>28</v>
      </c>
      <c r="B296" s="419"/>
      <c r="C296" s="419"/>
      <c r="D296" s="419"/>
      <c r="E296" s="419"/>
      <c r="F296" s="419"/>
      <c r="G296" s="419"/>
      <c r="H296" s="419"/>
      <c r="I296" s="419"/>
      <c r="J296" s="419"/>
      <c r="K296" s="419"/>
      <c r="L296" s="419"/>
      <c r="M296" s="419"/>
      <c r="N296" s="419"/>
      <c r="O296" s="419"/>
      <c r="P296" s="419"/>
      <c r="Q296" s="419"/>
      <c r="R296" s="419"/>
      <c r="S296" s="419"/>
      <c r="T296" s="419"/>
      <c r="U296" s="419"/>
      <c r="V296" s="419"/>
      <c r="W296" s="419"/>
      <c r="X296" s="419"/>
      <c r="Y296" s="419"/>
      <c r="Z296" s="419"/>
      <c r="AA296" s="419"/>
      <c r="AB296" s="419"/>
      <c r="AC296" s="419"/>
      <c r="AD296" s="419"/>
      <c r="AE296" s="419"/>
      <c r="AF296" s="419"/>
      <c r="AG296" s="420"/>
      <c r="AH296" s="43" t="str">
        <f>IF(入力用!$AV296&lt;10000000,"",RIGHTB(INT(入力用!$AV296/10000000),1))</f>
        <v/>
      </c>
      <c r="AI296" s="40" t="str">
        <f>IF(入力用!$AV296&lt;1000000,"",RIGHTB(INT(入力用!$AV296/1000000),1))</f>
        <v/>
      </c>
      <c r="AJ296" s="39" t="str">
        <f>IF(入力用!$AV296&lt;100000,"",RIGHTB(INT(入力用!$AV296/100000),1))</f>
        <v/>
      </c>
      <c r="AK296" s="41" t="str">
        <f>IF(入力用!$AV296&lt;10000,"",RIGHTB(INT(入力用!$AV296/10000),1))</f>
        <v/>
      </c>
      <c r="AL296" s="40" t="str">
        <f>IF(入力用!$AV296&lt;1000,"",RIGHTB(INT(入力用!$AV296/1000),1))</f>
        <v/>
      </c>
      <c r="AM296" s="39" t="str">
        <f>IF(入力用!$AV296&lt;100,"",RIGHTB(INT(入力用!$AV296/100),1))</f>
        <v/>
      </c>
      <c r="AN296" s="41" t="str">
        <f>IF(入力用!$AV296&lt;10,"",RIGHTB(INT(入力用!$AV296/10),1))</f>
        <v/>
      </c>
      <c r="AO296" s="42" t="str">
        <f>IF(入力用!$AV296&lt;1,"",RIGHTB(入力用!$AV296,1))</f>
        <v/>
      </c>
      <c r="AP296" s="486"/>
      <c r="AQ296" s="487"/>
      <c r="AR296" s="488"/>
      <c r="AS296" s="87" t="str">
        <f>IF(入力用!$BE296&lt;1000000,"",RIGHTB(INT(入力用!$BE296/1000000),1))</f>
        <v/>
      </c>
      <c r="AT296" s="39" t="str">
        <f>IF(入力用!$BE296&lt;100000,"",RIGHTB(INT(入力用!$BE296/100000),1))</f>
        <v/>
      </c>
      <c r="AU296" s="41" t="str">
        <f>IF(入力用!$BE296&lt;10000,"",RIGHTB(INT(入力用!$BE296/10000),1))</f>
        <v/>
      </c>
      <c r="AV296" s="40" t="str">
        <f>IF(入力用!$BE296&lt;1000,"",RIGHTB(INT(入力用!$BE296/1000),1))</f>
        <v/>
      </c>
      <c r="AW296" s="39" t="str">
        <f>IF(入力用!$BE296&lt;100,"",RIGHTB(INT(入力用!$BE296/100),1))</f>
        <v/>
      </c>
      <c r="AX296" s="41" t="str">
        <f>IF(入力用!$BE296&lt;10,"",RIGHTB(INT(入力用!$BE296/10),1))</f>
        <v/>
      </c>
      <c r="AY296" s="42" t="str">
        <f>IF(入力用!$BE296&lt;1,"",RIGHTB(INT(入力用!$BE296/1),1))</f>
        <v/>
      </c>
      <c r="AZ296" s="69"/>
      <c r="BA296" s="70"/>
      <c r="BB296" s="70"/>
      <c r="BC296" s="71"/>
      <c r="BD296" s="378"/>
      <c r="BE296" s="379"/>
      <c r="BF296" s="379"/>
      <c r="BG296" s="379"/>
      <c r="BH296" s="379"/>
      <c r="BI296" s="380"/>
      <c r="BJ296" s="44"/>
      <c r="BK296" s="32"/>
      <c r="BL296" s="33"/>
      <c r="BM296" s="34"/>
      <c r="BN296" s="35"/>
      <c r="BO296" s="33"/>
      <c r="BP296" s="34"/>
      <c r="BQ296" s="35"/>
      <c r="BR296" s="36"/>
      <c r="BS296" s="38"/>
      <c r="BT296" s="37"/>
      <c r="BU296" s="34"/>
      <c r="BV296" s="35"/>
      <c r="BW296" s="33"/>
      <c r="BX296" s="34"/>
      <c r="BY296" s="35"/>
      <c r="BZ296" s="36"/>
      <c r="CA296" s="45"/>
    </row>
    <row r="297" spans="1:79" ht="27" customHeight="1" thickBot="1" x14ac:dyDescent="0.2">
      <c r="A297" s="76" t="s">
        <v>67</v>
      </c>
      <c r="B297" s="374" t="s">
        <v>69</v>
      </c>
      <c r="C297" s="375"/>
      <c r="D297" s="375"/>
      <c r="E297" s="376"/>
      <c r="F297" s="85" t="str">
        <f>IF(入力用!$P297&lt;10000000,"",RIGHTB(INT(入力用!$P297/10000000),1))</f>
        <v/>
      </c>
      <c r="G297" s="79" t="str">
        <f>IF(入力用!$P297&lt;1000000,"",RIGHTB(INT(入力用!$P297/1000000),1))</f>
        <v/>
      </c>
      <c r="H297" s="77" t="str">
        <f>IF(入力用!$P297&lt;100000,"",RIGHTB(INT(入力用!$P297/100000),1))</f>
        <v/>
      </c>
      <c r="I297" s="78" t="str">
        <f>IF(入力用!$P297&lt;10000,"",RIGHTB(INT(入力用!$P297/10000),1))</f>
        <v/>
      </c>
      <c r="J297" s="79" t="str">
        <f>IF(入力用!$P297&lt;1000,"",RIGHTB(INT(入力用!$P297/1000),1))</f>
        <v/>
      </c>
      <c r="K297" s="77" t="str">
        <f>IF(入力用!$P297&lt;100,"",RIGHTB(INT(入力用!$P297/100),1))</f>
        <v/>
      </c>
      <c r="L297" s="78" t="str">
        <f>IF(入力用!$P297&lt;10,"",RIGHTB(INT(入力用!$P297/10),1))</f>
        <v/>
      </c>
      <c r="M297" s="80" t="str">
        <f>IF(入力用!$P297&lt;1,"",RIGHTB(入力用!$P297,1))</f>
        <v/>
      </c>
      <c r="N297" s="605" t="s">
        <v>70</v>
      </c>
      <c r="O297" s="605"/>
      <c r="P297" s="605"/>
      <c r="Q297" s="605"/>
      <c r="R297" s="595"/>
      <c r="S297" s="86" t="str">
        <f>IF(入力用!$W297&lt;1000000,"",RIGHTB(INT(入力用!$W297/1000000),1))</f>
        <v/>
      </c>
      <c r="T297" s="77" t="str">
        <f>IF(入力用!$W297&lt;100000,"",RIGHTB(INT(入力用!$W297/100000),1))</f>
        <v/>
      </c>
      <c r="U297" s="78" t="str">
        <f>IF(入力用!$W297&lt;10000,"",RIGHTB(INT(入力用!$W297/10000),1))</f>
        <v/>
      </c>
      <c r="V297" s="79" t="str">
        <f>IF(入力用!$W297&lt;1000,"",RIGHTB(INT(入力用!$W297/1000),1))</f>
        <v/>
      </c>
      <c r="W297" s="77" t="str">
        <f>IF(入力用!$W297&lt;100,"",RIGHTB(INT(入力用!$W297/100),1))</f>
        <v/>
      </c>
      <c r="X297" s="78" t="str">
        <f>IF(入力用!$W297&lt;10,"",RIGHTB(INT(入力用!$W297/10),1))</f>
        <v/>
      </c>
      <c r="Y297" s="80" t="str">
        <f>IF(入力用!$W297&lt;1,"",RIGHTB(INT(入力用!$W297/1),1))</f>
        <v/>
      </c>
      <c r="Z297" s="82"/>
      <c r="AA297" s="592" t="s">
        <v>71</v>
      </c>
      <c r="AB297" s="593"/>
      <c r="AC297" s="594"/>
      <c r="AD297" s="595" t="s">
        <v>69</v>
      </c>
      <c r="AE297" s="593"/>
      <c r="AF297" s="594"/>
      <c r="AG297" s="85" t="str">
        <f>IF(入力用!$BA297&lt;10000000,"",RIGHTB(INT(入力用!$BA297/10000000),1))</f>
        <v/>
      </c>
      <c r="AH297" s="79" t="str">
        <f>IF(入力用!$BA297&lt;1000000,"",RIGHTB(INT(入力用!$BA297/1000000),1))</f>
        <v/>
      </c>
      <c r="AI297" s="77" t="str">
        <f>IF(入力用!$BA297&lt;100000,"",RIGHTB(INT(入力用!$BA297/100000),1))</f>
        <v/>
      </c>
      <c r="AJ297" s="78" t="str">
        <f>IF(入力用!$BA297&lt;10000,"",RIGHTB(INT(入力用!$BA297/10000),1))</f>
        <v/>
      </c>
      <c r="AK297" s="79" t="str">
        <f>IF(入力用!$BA297&lt;1000,"",RIGHTB(INT(入力用!$BA297/1000),1))</f>
        <v/>
      </c>
      <c r="AL297" s="77" t="str">
        <f>IF(入力用!$BA297&lt;100,"",RIGHTB(INT(入力用!$BA297/100),1))</f>
        <v/>
      </c>
      <c r="AM297" s="78" t="str">
        <f>IF(入力用!$BA297&lt;10,"",RIGHTB(INT(入力用!$BA297/10),1))</f>
        <v/>
      </c>
      <c r="AN297" s="80" t="str">
        <f>IF(入力用!$BA297=0,"",RIGHTB(INT(入力用!$BA297/1),1))</f>
        <v/>
      </c>
      <c r="AO297" s="596" t="s">
        <v>70</v>
      </c>
      <c r="AP297" s="597"/>
      <c r="AQ297" s="597"/>
      <c r="AR297" s="597"/>
      <c r="AS297" s="597"/>
      <c r="AT297" s="597"/>
      <c r="AU297" s="597"/>
      <c r="AV297" s="598"/>
      <c r="AW297" s="86" t="str">
        <f>IF(入力用!$BI297&lt;1000000,"",RIGHTB(INT(入力用!$BI297/1000000),1))</f>
        <v/>
      </c>
      <c r="AX297" s="77" t="str">
        <f>IF(入力用!$BI297&lt;100000,"",RIGHTB(INT(入力用!$BI297/100000),1))</f>
        <v/>
      </c>
      <c r="AY297" s="78" t="str">
        <f>IF(入力用!$BI297&lt;10000,"",RIGHTB(INT(入力用!$BI297/10000),1))</f>
        <v/>
      </c>
      <c r="AZ297" s="79" t="str">
        <f>IF(入力用!$BI297&lt;1000,"",RIGHTB(INT(入力用!$BI297/1000),1))</f>
        <v/>
      </c>
      <c r="BA297" s="77" t="str">
        <f>IF(入力用!$BI297&lt;100,"",RIGHTB(INT(入力用!$BI297/100),1))</f>
        <v/>
      </c>
      <c r="BB297" s="78" t="str">
        <f>IF(入力用!$BI297&lt;10,"",RIGHTB(INT(入力用!$BI297/10),1))</f>
        <v/>
      </c>
      <c r="BC297" s="80" t="str">
        <f>IF(入力用!$BI297=0,"",RIGHTB(INT(入力用!$BI297/1),1))</f>
        <v/>
      </c>
      <c r="BD297" s="83"/>
      <c r="BE297" s="83"/>
      <c r="BF297" s="83"/>
      <c r="BG297" s="83"/>
      <c r="BH297" s="83"/>
      <c r="BI297" s="83"/>
      <c r="BJ297" s="83"/>
      <c r="BK297" s="83"/>
      <c r="BL297" s="83"/>
      <c r="BM297" s="83"/>
      <c r="BN297" s="83"/>
      <c r="BO297" s="83"/>
      <c r="BP297" s="83"/>
      <c r="BQ297" s="83"/>
      <c r="BR297" s="83"/>
      <c r="BS297" s="83"/>
      <c r="BT297" s="83"/>
      <c r="BU297" s="83"/>
      <c r="BV297" s="83"/>
      <c r="BW297" s="83"/>
      <c r="BX297" s="83"/>
      <c r="BY297" s="83"/>
      <c r="BZ297" s="83"/>
      <c r="CA297" s="84"/>
    </row>
    <row r="298" spans="1:79" ht="9.75" customHeight="1" x14ac:dyDescent="0.15"/>
    <row r="299" spans="1:79" ht="30" customHeight="1" x14ac:dyDescent="0.15">
      <c r="AK299" s="24"/>
      <c r="AL299" s="24"/>
      <c r="AM299" s="24"/>
      <c r="AN299" s="24"/>
      <c r="AO299" s="24"/>
      <c r="AP299" s="24"/>
      <c r="AQ299" s="24"/>
      <c r="AR299" s="24"/>
      <c r="AS299" s="489" t="s">
        <v>53</v>
      </c>
      <c r="AT299" s="490"/>
      <c r="AU299" s="490"/>
      <c r="AV299" s="490"/>
      <c r="AW299" s="490"/>
      <c r="AX299" s="490"/>
      <c r="AY299" s="490"/>
      <c r="AZ299" s="490"/>
      <c r="BA299" s="27"/>
      <c r="BB299" s="28"/>
      <c r="BC299" s="27"/>
      <c r="BD299" s="29"/>
      <c r="BE299" s="28"/>
      <c r="BF299" s="27"/>
      <c r="BG299" s="29"/>
      <c r="BH299" s="30"/>
      <c r="BL299" s="48"/>
      <c r="BM299" s="377" t="s">
        <v>22</v>
      </c>
      <c r="BN299" s="377"/>
      <c r="BO299" s="463"/>
      <c r="BP299" s="463"/>
      <c r="BQ299" s="463"/>
      <c r="BR299" s="463"/>
      <c r="BS299" s="47" t="s">
        <v>23</v>
      </c>
      <c r="BT299" s="463"/>
      <c r="BU299" s="463"/>
      <c r="BV299" s="463"/>
      <c r="BW299" s="463"/>
      <c r="BX299" s="377" t="s">
        <v>27</v>
      </c>
      <c r="BY299" s="377"/>
      <c r="BZ299" s="453"/>
      <c r="CA299" s="453"/>
    </row>
    <row r="302" spans="1:79" ht="13.5" customHeight="1" x14ac:dyDescent="0.15">
      <c r="AA302" s="372" t="s">
        <v>38</v>
      </c>
      <c r="AB302" s="372"/>
      <c r="AC302" s="372"/>
      <c r="AD302" s="372"/>
      <c r="AE302" s="372"/>
      <c r="AF302" s="372"/>
      <c r="AG302" s="372"/>
      <c r="AH302" s="372"/>
      <c r="AI302" s="372"/>
      <c r="AJ302" s="372"/>
      <c r="AK302" s="372"/>
      <c r="AL302" s="372"/>
      <c r="AM302" s="372"/>
      <c r="AN302" s="372"/>
      <c r="AO302" s="372"/>
      <c r="AP302" s="372"/>
      <c r="BK302" s="484" t="s">
        <v>49</v>
      </c>
      <c r="BL302" s="484"/>
      <c r="BM302" s="484"/>
      <c r="BN302" s="484"/>
      <c r="BO302" s="484"/>
      <c r="BP302" s="484"/>
      <c r="BQ302" s="485" t="str">
        <f>IF(登録番号="","",登録番号)</f>
        <v/>
      </c>
      <c r="BR302" s="485"/>
      <c r="BS302" s="485"/>
      <c r="BT302" s="485"/>
      <c r="BU302" s="485"/>
      <c r="BV302" s="485"/>
      <c r="BW302" s="485"/>
      <c r="BX302" s="485"/>
      <c r="BY302" s="485"/>
      <c r="BZ302" s="485"/>
      <c r="CA302" s="23"/>
    </row>
    <row r="303" spans="1:79" ht="14.25" customHeight="1" thickBot="1" x14ac:dyDescent="0.2">
      <c r="A303" s="449" t="s">
        <v>0</v>
      </c>
      <c r="B303" s="449"/>
      <c r="C303" s="7"/>
      <c r="D303" s="599" t="s">
        <v>30</v>
      </c>
      <c r="E303" s="599"/>
      <c r="F303" s="599"/>
      <c r="G303" s="599"/>
      <c r="H303" s="599"/>
      <c r="I303" s="599"/>
      <c r="J303" s="599"/>
      <c r="K303" s="599"/>
      <c r="L303" s="599"/>
      <c r="M303" s="599"/>
      <c r="N303" s="55"/>
      <c r="O303" s="55"/>
      <c r="P303" s="447" t="s">
        <v>1</v>
      </c>
      <c r="AA303" s="373"/>
      <c r="AB303" s="373"/>
      <c r="AC303" s="373"/>
      <c r="AD303" s="373"/>
      <c r="AE303" s="373"/>
      <c r="AF303" s="373"/>
      <c r="AG303" s="373"/>
      <c r="AH303" s="373"/>
      <c r="AI303" s="373"/>
      <c r="AJ303" s="373"/>
      <c r="AK303" s="373"/>
      <c r="AL303" s="373"/>
      <c r="AM303" s="373"/>
      <c r="AN303" s="373"/>
      <c r="AO303" s="373"/>
      <c r="AP303" s="373"/>
      <c r="BC303" s="491" t="str">
        <f>IF(郵便番号="","",郵便番号)</f>
        <v/>
      </c>
      <c r="BD303" s="491"/>
      <c r="BE303" s="491"/>
      <c r="BF303" s="491"/>
      <c r="BG303" s="491"/>
      <c r="BH303" s="491"/>
      <c r="BI303" s="491"/>
      <c r="BJ303" s="491"/>
    </row>
    <row r="304" spans="1:79" ht="14.25" customHeight="1" thickTop="1" x14ac:dyDescent="0.15">
      <c r="A304" s="450"/>
      <c r="B304" s="450"/>
      <c r="C304" s="8"/>
      <c r="D304" s="600"/>
      <c r="E304" s="600"/>
      <c r="F304" s="600"/>
      <c r="G304" s="600"/>
      <c r="H304" s="600"/>
      <c r="I304" s="600"/>
      <c r="J304" s="600"/>
      <c r="K304" s="600"/>
      <c r="L304" s="600"/>
      <c r="M304" s="600"/>
      <c r="N304" s="56"/>
      <c r="O304" s="56"/>
      <c r="P304" s="448"/>
      <c r="AX304" s="445" t="s">
        <v>31</v>
      </c>
      <c r="AY304" s="445"/>
      <c r="AZ304" s="445"/>
      <c r="BA304" s="445"/>
      <c r="BB304" s="445"/>
      <c r="BC304" s="502" t="str">
        <f>IF(住所="","",住所)</f>
        <v/>
      </c>
      <c r="BD304" s="502"/>
      <c r="BE304" s="502"/>
      <c r="BF304" s="502"/>
      <c r="BG304" s="502"/>
      <c r="BH304" s="502"/>
      <c r="BI304" s="502"/>
      <c r="BJ304" s="502"/>
      <c r="BK304" s="502"/>
      <c r="BL304" s="502"/>
      <c r="BM304" s="502"/>
      <c r="BN304" s="502"/>
      <c r="BO304" s="502"/>
      <c r="BP304" s="502"/>
      <c r="BQ304" s="502"/>
      <c r="BR304" s="502"/>
      <c r="BS304" s="502"/>
      <c r="BT304" s="502"/>
      <c r="BU304" s="502"/>
      <c r="BV304" s="502"/>
      <c r="BW304" s="502"/>
      <c r="BX304" s="502"/>
      <c r="BY304" s="502"/>
      <c r="BZ304" s="502"/>
    </row>
    <row r="305" spans="1:79" ht="12.75" customHeight="1" x14ac:dyDescent="0.15">
      <c r="AE305" s="444" t="str">
        <f>IF(請求月度="","",請求月度)</f>
        <v/>
      </c>
      <c r="AF305" s="444"/>
      <c r="AG305" s="444"/>
      <c r="AH305" s="421" t="s">
        <v>16</v>
      </c>
      <c r="AI305" s="421"/>
      <c r="AJ305" s="421"/>
      <c r="AK305" s="421"/>
      <c r="AL305" s="421"/>
      <c r="AM305" s="421"/>
      <c r="AX305" s="445" t="s">
        <v>32</v>
      </c>
      <c r="AY305" s="445"/>
      <c r="AZ305" s="445"/>
      <c r="BA305" s="445"/>
      <c r="BB305" s="445"/>
      <c r="BC305" s="492" t="str">
        <f>IF(氏名="","",氏名)</f>
        <v/>
      </c>
      <c r="BD305" s="492"/>
      <c r="BE305" s="492"/>
      <c r="BF305" s="492"/>
      <c r="BG305" s="492"/>
      <c r="BH305" s="492"/>
      <c r="BI305" s="492"/>
      <c r="BJ305" s="492"/>
      <c r="BK305" s="492"/>
      <c r="BL305" s="492"/>
      <c r="BM305" s="492"/>
      <c r="BN305" s="492"/>
      <c r="BO305" s="492"/>
      <c r="BP305" s="492"/>
      <c r="BQ305" s="492"/>
      <c r="BR305" s="492"/>
      <c r="BS305" s="492"/>
      <c r="BT305" s="492"/>
      <c r="BU305" s="492"/>
      <c r="BV305" s="492"/>
      <c r="BW305" s="492"/>
      <c r="BX305" s="492"/>
      <c r="BY305" s="492"/>
      <c r="BZ305" s="492"/>
      <c r="CA305" s="24" t="s">
        <v>26</v>
      </c>
    </row>
    <row r="306" spans="1:79" ht="9.75" customHeight="1" thickBot="1" x14ac:dyDescent="0.2">
      <c r="AA306" s="4"/>
      <c r="AB306" s="4"/>
      <c r="AC306" s="4"/>
      <c r="AD306" s="4"/>
      <c r="AE306" s="300"/>
      <c r="AF306" s="300"/>
      <c r="AG306" s="300"/>
      <c r="AH306" s="451"/>
      <c r="AI306" s="451"/>
      <c r="AJ306" s="451"/>
      <c r="AK306" s="451"/>
      <c r="AL306" s="451"/>
      <c r="AM306" s="451"/>
      <c r="AN306" s="4"/>
      <c r="AX306" s="445" t="s">
        <v>33</v>
      </c>
      <c r="AY306" s="445"/>
      <c r="AZ306" s="445"/>
      <c r="BA306" s="445"/>
      <c r="BB306" s="445"/>
      <c r="BC306" s="446" t="str">
        <f>IF(電話番号="","",電話番号)</f>
        <v/>
      </c>
      <c r="BD306" s="446"/>
      <c r="BE306" s="446"/>
      <c r="BF306" s="446"/>
      <c r="BG306" s="446"/>
      <c r="BH306" s="446"/>
      <c r="BI306" s="446"/>
      <c r="BJ306" s="446"/>
      <c r="BK306" s="446"/>
      <c r="BL306" s="446"/>
      <c r="BM306" s="446"/>
      <c r="BN306" s="446"/>
      <c r="BO306" s="446"/>
      <c r="BP306" s="446"/>
      <c r="BQ306" s="446"/>
      <c r="BR306" s="446"/>
      <c r="BS306" s="446"/>
      <c r="BT306" s="446"/>
      <c r="BU306" s="446"/>
      <c r="BV306" s="446"/>
      <c r="BW306" s="446"/>
      <c r="BX306" s="446"/>
      <c r="BY306" s="446"/>
      <c r="BZ306" s="446"/>
      <c r="CA306" s="24"/>
    </row>
    <row r="307" spans="1:79" ht="9.75" customHeight="1" x14ac:dyDescent="0.15">
      <c r="A307" s="371" t="s">
        <v>29</v>
      </c>
      <c r="B307" s="438" t="str">
        <f>IF(入力用!B307&lt;&gt;"",入力用!B307 &amp; "/"&amp; 入力用!D307,"")</f>
        <v/>
      </c>
      <c r="C307" s="439"/>
      <c r="D307" s="440"/>
      <c r="E307" s="491" t="s">
        <v>2</v>
      </c>
      <c r="F307" s="491"/>
      <c r="G307" s="491"/>
      <c r="H307" s="491"/>
      <c r="I307" s="601"/>
      <c r="J307" s="458" t="s">
        <v>3</v>
      </c>
      <c r="K307" s="459"/>
      <c r="L307" s="459"/>
      <c r="M307" s="459"/>
      <c r="N307" s="459"/>
      <c r="O307" s="459"/>
      <c r="P307" s="460"/>
      <c r="Q307" s="464"/>
      <c r="R307" s="464"/>
      <c r="S307" s="466"/>
      <c r="T307" s="452"/>
      <c r="U307" s="468"/>
      <c r="V307" s="454"/>
      <c r="W307" s="452"/>
      <c r="X307" s="456" t="s">
        <v>4</v>
      </c>
      <c r="Y307" s="3"/>
      <c r="Z307" s="3"/>
      <c r="AA307" s="3"/>
      <c r="AX307" s="445" t="s">
        <v>39</v>
      </c>
      <c r="AY307" s="445"/>
      <c r="AZ307" s="445"/>
      <c r="BA307" s="445"/>
      <c r="BB307" s="445"/>
      <c r="BC307" s="446" t="str">
        <f>IF(ＦＡＸ番号="","",ＦＡＸ番号)</f>
        <v/>
      </c>
      <c r="BD307" s="446"/>
      <c r="BE307" s="446"/>
      <c r="BF307" s="446"/>
      <c r="BG307" s="446"/>
      <c r="BH307" s="446"/>
      <c r="BI307" s="446"/>
      <c r="BJ307" s="446"/>
      <c r="BK307" s="446"/>
      <c r="BL307" s="446"/>
      <c r="BM307" s="446"/>
      <c r="BN307" s="446"/>
      <c r="BO307" s="446"/>
      <c r="BP307" s="446"/>
      <c r="BQ307" s="446"/>
      <c r="BR307" s="446"/>
      <c r="BS307" s="446"/>
      <c r="BT307" s="446"/>
      <c r="BU307" s="446"/>
      <c r="BV307" s="446"/>
      <c r="BW307" s="446"/>
      <c r="BX307" s="446"/>
      <c r="BY307" s="446"/>
      <c r="BZ307" s="446"/>
    </row>
    <row r="308" spans="1:79" ht="11.25" customHeight="1" thickBot="1" x14ac:dyDescent="0.2">
      <c r="A308" s="371"/>
      <c r="B308" s="441"/>
      <c r="C308" s="442"/>
      <c r="D308" s="443"/>
      <c r="E308" s="491"/>
      <c r="F308" s="491"/>
      <c r="G308" s="491"/>
      <c r="H308" s="491"/>
      <c r="I308" s="601"/>
      <c r="J308" s="461"/>
      <c r="K308" s="462"/>
      <c r="L308" s="462"/>
      <c r="M308" s="462"/>
      <c r="N308" s="462"/>
      <c r="O308" s="462"/>
      <c r="P308" s="463"/>
      <c r="Q308" s="465"/>
      <c r="R308" s="465"/>
      <c r="S308" s="467"/>
      <c r="T308" s="453"/>
      <c r="U308" s="469"/>
      <c r="V308" s="455"/>
      <c r="W308" s="453"/>
      <c r="X308" s="457"/>
      <c r="Y308" s="3"/>
      <c r="Z308" s="3"/>
      <c r="AB308" s="421" t="s">
        <v>40</v>
      </c>
      <c r="AC308" s="433" t="str">
        <f>IF(請求年="","",請求年)</f>
        <v/>
      </c>
      <c r="AD308" s="433"/>
      <c r="AE308" s="470" t="s">
        <v>12</v>
      </c>
      <c r="AF308" s="433" t="str">
        <f>IF(請求月="","",請求月)</f>
        <v/>
      </c>
      <c r="AG308" s="421" t="s">
        <v>15</v>
      </c>
      <c r="AH308" s="421"/>
      <c r="AI308" s="433" t="str">
        <f>IF(請求日="","",請求日)</f>
        <v/>
      </c>
      <c r="AJ308" s="433"/>
      <c r="AK308" s="433"/>
      <c r="AL308" s="421" t="s">
        <v>17</v>
      </c>
      <c r="AM308" s="421"/>
      <c r="AZ308" s="2" t="s">
        <v>5</v>
      </c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79" ht="6.75" customHeight="1" x14ac:dyDescent="0.15">
      <c r="J309" s="526" t="s">
        <v>7</v>
      </c>
      <c r="K309" s="527"/>
      <c r="L309" s="527"/>
      <c r="M309" s="527"/>
      <c r="N309" s="527"/>
      <c r="O309" s="527"/>
      <c r="P309" s="528"/>
      <c r="Q309" s="477" t="str">
        <f>IF(入力用!$H309&lt;10000000,"",RIGHTB(INT(入力用!$H309/10000000),1))</f>
        <v/>
      </c>
      <c r="R309" s="471" t="str">
        <f>IF(入力用!$H309&lt;1000000,"",RIGHTB(INT(入力用!$H309/1000000),1))</f>
        <v/>
      </c>
      <c r="S309" s="474" t="str">
        <f>IF(入力用!$H309&lt;100000,"",RIGHTB(INT(入力用!$H309/100000),1))</f>
        <v/>
      </c>
      <c r="T309" s="477" t="str">
        <f>IF(入力用!$H309&lt;10000,"",RIGHTB(INT(入力用!$H309/10000),1))</f>
        <v/>
      </c>
      <c r="U309" s="394" t="str">
        <f>IF(入力用!$H309&lt;1000,"",RIGHTB(INT(入力用!$H309/1000),1))</f>
        <v/>
      </c>
      <c r="V309" s="481" t="str">
        <f>IF(入力用!$H309&lt;100,"",RIGHTB(INT(入力用!$H309/100),1))</f>
        <v/>
      </c>
      <c r="W309" s="477" t="str">
        <f>IF(入力用!$H309&lt;10,"",RIGHTB(INT(入力用!$H309/10),1))</f>
        <v/>
      </c>
      <c r="X309" s="394" t="str">
        <f>IF(入力用!$H309&lt;1,"",RIGHTB(入力用!$H309,1))</f>
        <v/>
      </c>
      <c r="Y309" s="46"/>
      <c r="Z309" s="46"/>
      <c r="AA309" s="81"/>
      <c r="AB309" s="421"/>
      <c r="AC309" s="433"/>
      <c r="AD309" s="433"/>
      <c r="AE309" s="470"/>
      <c r="AF309" s="433"/>
      <c r="AG309" s="421"/>
      <c r="AH309" s="421"/>
      <c r="AI309" s="433"/>
      <c r="AJ309" s="433"/>
      <c r="AK309" s="433"/>
      <c r="AL309" s="421"/>
      <c r="AM309" s="421"/>
      <c r="AZ309" s="396"/>
      <c r="BA309" s="402"/>
      <c r="BB309" s="402"/>
      <c r="BC309" s="402"/>
      <c r="BD309" s="402"/>
      <c r="BE309" s="402"/>
      <c r="BF309" s="402"/>
      <c r="BG309" s="496"/>
      <c r="BH309" s="505" t="s">
        <v>21</v>
      </c>
      <c r="BI309" s="505"/>
      <c r="BJ309" s="505"/>
      <c r="BK309" s="506" t="str">
        <f>IF(振込先="","",振込先)</f>
        <v/>
      </c>
      <c r="BL309" s="506"/>
      <c r="BM309" s="506"/>
      <c r="BN309" s="506"/>
      <c r="BO309" s="506"/>
      <c r="BP309" s="506"/>
      <c r="BQ309" s="506"/>
      <c r="BR309" s="506"/>
      <c r="BS309" s="506"/>
      <c r="BT309" s="506"/>
      <c r="BU309" s="506"/>
      <c r="BV309" s="506"/>
      <c r="BW309" s="506"/>
      <c r="BX309" s="506"/>
      <c r="BY309" s="506"/>
      <c r="BZ309" s="506"/>
    </row>
    <row r="310" spans="1:79" ht="4.5" customHeight="1" x14ac:dyDescent="0.15">
      <c r="A310" s="491" t="s">
        <v>6</v>
      </c>
      <c r="B310" s="491"/>
      <c r="C310" s="491"/>
      <c r="D310" s="491"/>
      <c r="E310" s="491"/>
      <c r="F310" s="491"/>
      <c r="G310" s="491"/>
      <c r="H310" s="491"/>
      <c r="I310" s="601"/>
      <c r="J310" s="529"/>
      <c r="K310" s="530"/>
      <c r="L310" s="530"/>
      <c r="M310" s="530"/>
      <c r="N310" s="530"/>
      <c r="O310" s="530"/>
      <c r="P310" s="531"/>
      <c r="Q310" s="478"/>
      <c r="R310" s="472"/>
      <c r="S310" s="475"/>
      <c r="T310" s="478"/>
      <c r="U310" s="415"/>
      <c r="V310" s="482"/>
      <c r="W310" s="478"/>
      <c r="X310" s="415"/>
      <c r="Y310" s="46"/>
      <c r="Z310" s="46"/>
      <c r="AA310" s="46"/>
      <c r="AZ310" s="416"/>
      <c r="BA310" s="493"/>
      <c r="BB310" s="493"/>
      <c r="BC310" s="493"/>
      <c r="BD310" s="493"/>
      <c r="BE310" s="493"/>
      <c r="BF310" s="493"/>
      <c r="BG310" s="497"/>
      <c r="BH310" s="505"/>
      <c r="BI310" s="505"/>
      <c r="BJ310" s="505"/>
      <c r="BK310" s="506"/>
      <c r="BL310" s="506"/>
      <c r="BM310" s="506"/>
      <c r="BN310" s="506"/>
      <c r="BO310" s="506"/>
      <c r="BP310" s="506"/>
      <c r="BQ310" s="506"/>
      <c r="BR310" s="506"/>
      <c r="BS310" s="506"/>
      <c r="BT310" s="506"/>
      <c r="BU310" s="506"/>
      <c r="BV310" s="506"/>
      <c r="BW310" s="506"/>
      <c r="BX310" s="506"/>
      <c r="BY310" s="506"/>
      <c r="BZ310" s="506"/>
    </row>
    <row r="311" spans="1:79" ht="9.75" customHeight="1" thickBot="1" x14ac:dyDescent="0.2">
      <c r="A311" s="491"/>
      <c r="B311" s="491"/>
      <c r="C311" s="491"/>
      <c r="D311" s="491"/>
      <c r="E311" s="491"/>
      <c r="F311" s="491"/>
      <c r="G311" s="491"/>
      <c r="H311" s="491"/>
      <c r="I311" s="601"/>
      <c r="J311" s="532"/>
      <c r="K311" s="533"/>
      <c r="L311" s="533"/>
      <c r="M311" s="533"/>
      <c r="N311" s="533"/>
      <c r="O311" s="533"/>
      <c r="P311" s="534"/>
      <c r="Q311" s="479"/>
      <c r="R311" s="473"/>
      <c r="S311" s="476"/>
      <c r="T311" s="479"/>
      <c r="U311" s="480"/>
      <c r="V311" s="483"/>
      <c r="W311" s="479"/>
      <c r="X311" s="480"/>
      <c r="Y311" s="46"/>
      <c r="Z311" s="46"/>
      <c r="AA311" s="46"/>
      <c r="AZ311" s="494"/>
      <c r="BA311" s="495"/>
      <c r="BB311" s="495"/>
      <c r="BC311" s="495"/>
      <c r="BD311" s="495"/>
      <c r="BE311" s="495"/>
      <c r="BF311" s="495"/>
      <c r="BG311" s="498"/>
      <c r="BH311" s="54"/>
      <c r="BI311" s="54"/>
      <c r="BJ311" s="54"/>
      <c r="BK311" s="499" t="str">
        <f>IF(口座番号="","",口座番号)</f>
        <v/>
      </c>
      <c r="BL311" s="499"/>
      <c r="BM311" s="499"/>
      <c r="BN311" s="499"/>
      <c r="BO311" s="499"/>
      <c r="BP311" s="499"/>
      <c r="BQ311" s="499"/>
      <c r="BR311" s="499"/>
      <c r="BS311" s="499"/>
      <c r="BT311" s="499"/>
      <c r="BU311" s="499"/>
      <c r="BV311" s="499"/>
      <c r="BW311" s="499"/>
      <c r="BX311" s="499"/>
      <c r="BY311" s="499"/>
      <c r="BZ311" s="499"/>
    </row>
    <row r="312" spans="1:79" ht="7.5" customHeight="1" thickBot="1" x14ac:dyDescent="0.2">
      <c r="BH312" s="4"/>
      <c r="BI312" s="4"/>
    </row>
    <row r="313" spans="1:79" x14ac:dyDescent="0.15">
      <c r="A313" s="436" t="s">
        <v>8</v>
      </c>
      <c r="B313" s="422" t="s">
        <v>35</v>
      </c>
      <c r="C313" s="381"/>
      <c r="D313" s="381"/>
      <c r="E313" s="381"/>
      <c r="F313" s="381"/>
      <c r="G313" s="381"/>
      <c r="H313" s="381"/>
      <c r="I313" s="423"/>
      <c r="J313" s="422" t="s">
        <v>36</v>
      </c>
      <c r="K313" s="381"/>
      <c r="L313" s="381"/>
      <c r="M313" s="381"/>
      <c r="N313" s="381"/>
      <c r="O313" s="423"/>
      <c r="P313" s="422" t="s">
        <v>9</v>
      </c>
      <c r="Q313" s="381"/>
      <c r="R313" s="381"/>
      <c r="S313" s="381"/>
      <c r="T313" s="381"/>
      <c r="U313" s="381"/>
      <c r="V313" s="381"/>
      <c r="W313" s="381"/>
      <c r="X313" s="381"/>
      <c r="Y313" s="381"/>
      <c r="Z313" s="381"/>
      <c r="AA313" s="423"/>
      <c r="AB313" s="422" t="s">
        <v>10</v>
      </c>
      <c r="AC313" s="423"/>
      <c r="AD313" s="385" t="s">
        <v>11</v>
      </c>
      <c r="AE313" s="422" t="s">
        <v>13</v>
      </c>
      <c r="AF313" s="381"/>
      <c r="AG313" s="381"/>
      <c r="AH313" s="561" t="s">
        <v>14</v>
      </c>
      <c r="AI313" s="381"/>
      <c r="AJ313" s="381"/>
      <c r="AK313" s="381"/>
      <c r="AL313" s="381"/>
      <c r="AM313" s="381"/>
      <c r="AN313" s="381"/>
      <c r="AO313" s="382"/>
      <c r="AP313" s="520" t="s">
        <v>47</v>
      </c>
      <c r="AQ313" s="521"/>
      <c r="AR313" s="522"/>
      <c r="AS313" s="381" t="s">
        <v>46</v>
      </c>
      <c r="AT313" s="381"/>
      <c r="AU313" s="381"/>
      <c r="AV313" s="381"/>
      <c r="AW313" s="381"/>
      <c r="AX313" s="381"/>
      <c r="AY313" s="382"/>
      <c r="AZ313" s="507" t="s">
        <v>18</v>
      </c>
      <c r="BA313" s="507"/>
      <c r="BB313" s="507"/>
      <c r="BC313" s="508"/>
      <c r="BD313" s="550" t="s">
        <v>20</v>
      </c>
      <c r="BE313" s="551"/>
      <c r="BF313" s="551"/>
      <c r="BG313" s="551"/>
      <c r="BH313" s="551"/>
      <c r="BI313" s="552"/>
      <c r="BJ313" s="509" t="s">
        <v>54</v>
      </c>
      <c r="BK313" s="516" t="s">
        <v>24</v>
      </c>
      <c r="BL313" s="517"/>
      <c r="BM313" s="517"/>
      <c r="BN313" s="517"/>
      <c r="BO313" s="517"/>
      <c r="BP313" s="517"/>
      <c r="BQ313" s="517"/>
      <c r="BR313" s="517"/>
      <c r="BS313" s="517"/>
      <c r="BT313" s="517"/>
      <c r="BU313" s="517"/>
      <c r="BV313" s="517"/>
      <c r="BW313" s="517"/>
      <c r="BX313" s="517"/>
      <c r="BY313" s="517"/>
      <c r="BZ313" s="518"/>
      <c r="CA313" s="5" t="s">
        <v>25</v>
      </c>
    </row>
    <row r="314" spans="1:79" ht="14.25" thickBot="1" x14ac:dyDescent="0.2">
      <c r="A314" s="437"/>
      <c r="B314" s="424"/>
      <c r="C314" s="425"/>
      <c r="D314" s="425"/>
      <c r="E314" s="425"/>
      <c r="F314" s="425"/>
      <c r="G314" s="425"/>
      <c r="H314" s="425"/>
      <c r="I314" s="426"/>
      <c r="J314" s="424" t="s">
        <v>37</v>
      </c>
      <c r="K314" s="425"/>
      <c r="L314" s="425"/>
      <c r="M314" s="425"/>
      <c r="N314" s="425"/>
      <c r="O314" s="426"/>
      <c r="P314" s="424"/>
      <c r="Q314" s="425"/>
      <c r="R314" s="425"/>
      <c r="S314" s="425"/>
      <c r="T314" s="425"/>
      <c r="U314" s="425"/>
      <c r="V314" s="425"/>
      <c r="W314" s="425"/>
      <c r="X314" s="425"/>
      <c r="Y314" s="425"/>
      <c r="Z314" s="425"/>
      <c r="AA314" s="426"/>
      <c r="AB314" s="424"/>
      <c r="AC314" s="426"/>
      <c r="AD314" s="386"/>
      <c r="AE314" s="424"/>
      <c r="AF314" s="425"/>
      <c r="AG314" s="425"/>
      <c r="AH314" s="562"/>
      <c r="AI314" s="383"/>
      <c r="AJ314" s="383"/>
      <c r="AK314" s="383"/>
      <c r="AL314" s="383"/>
      <c r="AM314" s="383"/>
      <c r="AN314" s="383"/>
      <c r="AO314" s="384"/>
      <c r="AP314" s="523"/>
      <c r="AQ314" s="524"/>
      <c r="AR314" s="525"/>
      <c r="AS314" s="383"/>
      <c r="AT314" s="383"/>
      <c r="AU314" s="383"/>
      <c r="AV314" s="383"/>
      <c r="AW314" s="383"/>
      <c r="AX314" s="383"/>
      <c r="AY314" s="384"/>
      <c r="AZ314" s="503" t="s">
        <v>19</v>
      </c>
      <c r="BA314" s="503"/>
      <c r="BB314" s="503"/>
      <c r="BC314" s="504"/>
      <c r="BD314" s="424"/>
      <c r="BE314" s="425"/>
      <c r="BF314" s="425"/>
      <c r="BG314" s="425"/>
      <c r="BH314" s="425"/>
      <c r="BI314" s="426"/>
      <c r="BJ314" s="510"/>
      <c r="BK314" s="515" t="s">
        <v>45</v>
      </c>
      <c r="BL314" s="445"/>
      <c r="BM314" s="445"/>
      <c r="BN314" s="445"/>
      <c r="BO314" s="445"/>
      <c r="BP314" s="445"/>
      <c r="BQ314" s="445"/>
      <c r="BR314" s="445"/>
      <c r="BS314" s="31"/>
      <c r="BT314" s="383" t="s">
        <v>46</v>
      </c>
      <c r="BU314" s="383"/>
      <c r="BV314" s="383"/>
      <c r="BW314" s="383"/>
      <c r="BX314" s="383"/>
      <c r="BY314" s="383"/>
      <c r="BZ314" s="519"/>
      <c r="CA314" s="6" t="s">
        <v>26</v>
      </c>
    </row>
    <row r="315" spans="1:79" ht="13.5" customHeight="1" x14ac:dyDescent="0.15">
      <c r="A315" s="434" t="str">
        <f>IF(入力用!A315="","",入力用!A315)</f>
        <v/>
      </c>
      <c r="B315" s="427" t="str">
        <f>IF(入力用!B315="","",入力用!B315)</f>
        <v/>
      </c>
      <c r="C315" s="428"/>
      <c r="D315" s="428"/>
      <c r="E315" s="428"/>
      <c r="F315" s="428"/>
      <c r="G315" s="428"/>
      <c r="H315" s="428"/>
      <c r="I315" s="429"/>
      <c r="J315" s="570" t="str">
        <f>IF(入力用!F315="","",入力用!F315)</f>
        <v/>
      </c>
      <c r="K315" s="571"/>
      <c r="L315" s="571"/>
      <c r="M315" s="571"/>
      <c r="N315" s="571"/>
      <c r="O315" s="572"/>
      <c r="P315" s="427" t="str">
        <f>IF(入力用!G315="","",入力用!G315)</f>
        <v/>
      </c>
      <c r="Q315" s="428"/>
      <c r="R315" s="428"/>
      <c r="S315" s="428"/>
      <c r="T315" s="428"/>
      <c r="U315" s="428"/>
      <c r="V315" s="428"/>
      <c r="W315" s="428"/>
      <c r="X315" s="428"/>
      <c r="Y315" s="428"/>
      <c r="Z315" s="428"/>
      <c r="AA315" s="429"/>
      <c r="AB315" s="427" t="str">
        <f>IF(入力用!R315="","",入力用!R315)</f>
        <v/>
      </c>
      <c r="AC315" s="429"/>
      <c r="AD315" s="553" t="str">
        <f>IF(入力用!T315="","",入力用!T315)</f>
        <v/>
      </c>
      <c r="AE315" s="555" t="str">
        <f>IF(入力用!U315="","",入力用!U315)</f>
        <v/>
      </c>
      <c r="AF315" s="556"/>
      <c r="AG315" s="557"/>
      <c r="AH315" s="94" t="str">
        <f>IF(入力用!$AV315&lt;0,"▲","")</f>
        <v/>
      </c>
      <c r="AI315" s="89"/>
      <c r="AJ315" s="539" t="str">
        <f>IF(ABS(入力用!$AV315)&lt;100000,"",RIGHTB(INT(ABS(入力用!$AV315)/100000),1))</f>
        <v/>
      </c>
      <c r="AK315" s="535" t="str">
        <f>IF(ABS(入力用!$AV315)&lt;10000,"",RIGHTB(INT(ABS(入力用!$AV315)/10000),1))</f>
        <v/>
      </c>
      <c r="AL315" s="544" t="str">
        <f>IF(ABS(入力用!$AV315)&lt;1000,"",RIGHTB(INT(ABS(入力用!$AV315)/1000),1))</f>
        <v/>
      </c>
      <c r="AM315" s="539" t="str">
        <f>IF(ABS(入力用!$AV315)&lt;100,"",RIGHTB(INT(ABS(入力用!$AV315)/100),1))</f>
        <v/>
      </c>
      <c r="AN315" s="535" t="str">
        <f>IF(ABS(入力用!$AV315)&lt;10,"",RIGHTB(INT(ABS(入力用!$AV315)/10),1))</f>
        <v/>
      </c>
      <c r="AO315" s="537" t="str">
        <f>IF(ABS(入力用!$AV315)&lt;1,"",RIGHTB(入力用!$AV315,1))</f>
        <v/>
      </c>
      <c r="AP315" s="500" t="str">
        <f>IF(入力用!X315="","",IF(入力用!$AM315=3,"",RIGHTB(INT(入力用!$AT315/10),1)))</f>
        <v/>
      </c>
      <c r="AQ315" s="544" t="str">
        <f>IF(入力用!X315="","",RIGHTB(入力用!$AT315,1))</f>
        <v/>
      </c>
      <c r="AR315" s="546" t="s">
        <v>48</v>
      </c>
      <c r="AS315" s="94" t="str">
        <f>IF(入力用!$AV315&lt;0,"▲","")</f>
        <v/>
      </c>
      <c r="AT315" s="92"/>
      <c r="AU315" s="535" t="str">
        <f>IF(ABS(入力用!$BE315)&lt;10000,"",RIGHTB(INT(ABS(入力用!$BE315)/10000),1))</f>
        <v/>
      </c>
      <c r="AV315" s="544" t="str">
        <f>IF(ABS(入力用!$BE315)&lt;1000,"",RIGHTB(INT(ABS(入力用!$BE315)/1000),1))</f>
        <v/>
      </c>
      <c r="AW315" s="539" t="str">
        <f>IF(ABS(入力用!$BE315)&lt;100,"",RIGHTB(INT(ABS(入力用!$BE315)/100),1))</f>
        <v/>
      </c>
      <c r="AX315" s="535" t="str">
        <f>IF(ABS(入力用!$BE315)&lt;10,"",RIGHTB(INT(ABS(入力用!$BE315)/10),1))</f>
        <v/>
      </c>
      <c r="AY315" s="541" t="str">
        <f>IF(ABS(入力用!$BE315)=0,"",RIGHTB(入力用!$BE315,1))</f>
        <v/>
      </c>
      <c r="AZ315" s="543"/>
      <c r="BA315" s="387"/>
      <c r="BB315" s="387"/>
      <c r="BC315" s="389"/>
      <c r="BD315" s="391"/>
      <c r="BE315" s="392"/>
      <c r="BF315" s="392"/>
      <c r="BG315" s="392"/>
      <c r="BH315" s="392"/>
      <c r="BI315" s="393"/>
      <c r="BJ315" s="394"/>
      <c r="BK315" s="396"/>
      <c r="BL315" s="398"/>
      <c r="BM315" s="400"/>
      <c r="BN315" s="402"/>
      <c r="BO315" s="398"/>
      <c r="BP315" s="400"/>
      <c r="BQ315" s="402"/>
      <c r="BR315" s="404"/>
      <c r="BS315" s="406"/>
      <c r="BT315" s="408"/>
      <c r="BU315" s="400"/>
      <c r="BV315" s="402"/>
      <c r="BW315" s="398"/>
      <c r="BX315" s="400"/>
      <c r="BY315" s="402"/>
      <c r="BZ315" s="404"/>
      <c r="CA315" s="474"/>
    </row>
    <row r="316" spans="1:79" ht="13.5" customHeight="1" x14ac:dyDescent="0.15">
      <c r="A316" s="435"/>
      <c r="B316" s="430"/>
      <c r="C316" s="431"/>
      <c r="D316" s="431"/>
      <c r="E316" s="431"/>
      <c r="F316" s="431"/>
      <c r="G316" s="431"/>
      <c r="H316" s="431"/>
      <c r="I316" s="432"/>
      <c r="J316" s="547" t="str">
        <f>IF(入力用!F316="","",入力用!F316)</f>
        <v/>
      </c>
      <c r="K316" s="548"/>
      <c r="L316" s="548"/>
      <c r="M316" s="548"/>
      <c r="N316" s="548"/>
      <c r="O316" s="549"/>
      <c r="P316" s="430"/>
      <c r="Q316" s="431"/>
      <c r="R316" s="431"/>
      <c r="S316" s="431"/>
      <c r="T316" s="431"/>
      <c r="U316" s="431"/>
      <c r="V316" s="431"/>
      <c r="W316" s="431"/>
      <c r="X316" s="431"/>
      <c r="Y316" s="431"/>
      <c r="Z316" s="431"/>
      <c r="AA316" s="432"/>
      <c r="AB316" s="430"/>
      <c r="AC316" s="432"/>
      <c r="AD316" s="554"/>
      <c r="AE316" s="558"/>
      <c r="AF316" s="559"/>
      <c r="AG316" s="560"/>
      <c r="AH316" s="88" t="str">
        <f>IF(ABS(入力用!$AV315)&lt;10000000,"",RIGHTB(INT(ABS(入力用!$AV315)/10000000),1))</f>
        <v/>
      </c>
      <c r="AI316" s="90" t="str">
        <f>IF(ABS(入力用!$AV315)&lt;1000000,"",RIGHTB(INT(ABS(入力用!$AV315)/1000000),1))</f>
        <v/>
      </c>
      <c r="AJ316" s="540"/>
      <c r="AK316" s="536"/>
      <c r="AL316" s="545"/>
      <c r="AM316" s="540"/>
      <c r="AN316" s="536"/>
      <c r="AO316" s="538"/>
      <c r="AP316" s="501"/>
      <c r="AQ316" s="545"/>
      <c r="AR316" s="488"/>
      <c r="AS316" s="95" t="str">
        <f>IF(ABS(入力用!$BE315)&lt;1000000,"",RIGHTB(INT(ABS(入力用!$BE315)/1000000),1))</f>
        <v/>
      </c>
      <c r="AT316" s="96" t="str">
        <f>IF(ABS(入力用!$BE315)&lt;100000,"",RIGHTB(INT(ABS(入力用!$BE315)/100000),1))</f>
        <v/>
      </c>
      <c r="AU316" s="536"/>
      <c r="AV316" s="545"/>
      <c r="AW316" s="540"/>
      <c r="AX316" s="536"/>
      <c r="AY316" s="542"/>
      <c r="AZ316" s="411"/>
      <c r="BA316" s="388"/>
      <c r="BB316" s="388"/>
      <c r="BC316" s="390"/>
      <c r="BD316" s="378"/>
      <c r="BE316" s="379"/>
      <c r="BF316" s="379"/>
      <c r="BG316" s="379"/>
      <c r="BH316" s="379"/>
      <c r="BI316" s="380"/>
      <c r="BJ316" s="395"/>
      <c r="BK316" s="397"/>
      <c r="BL316" s="399"/>
      <c r="BM316" s="401"/>
      <c r="BN316" s="403"/>
      <c r="BO316" s="399"/>
      <c r="BP316" s="401"/>
      <c r="BQ316" s="403"/>
      <c r="BR316" s="405"/>
      <c r="BS316" s="407"/>
      <c r="BT316" s="409"/>
      <c r="BU316" s="401"/>
      <c r="BV316" s="403"/>
      <c r="BW316" s="399"/>
      <c r="BX316" s="401"/>
      <c r="BY316" s="403"/>
      <c r="BZ316" s="405"/>
      <c r="CA316" s="409"/>
    </row>
    <row r="317" spans="1:79" ht="13.5" customHeight="1" x14ac:dyDescent="0.15">
      <c r="A317" s="434" t="str">
        <f>IF(入力用!A317="","",入力用!A317)</f>
        <v/>
      </c>
      <c r="B317" s="427" t="str">
        <f>IF(入力用!B317="","",入力用!B317)</f>
        <v/>
      </c>
      <c r="C317" s="428"/>
      <c r="D317" s="428"/>
      <c r="E317" s="428"/>
      <c r="F317" s="428"/>
      <c r="G317" s="428"/>
      <c r="H317" s="428"/>
      <c r="I317" s="429"/>
      <c r="J317" s="570" t="str">
        <f>IF(入力用!F317="","",入力用!F317)</f>
        <v/>
      </c>
      <c r="K317" s="571"/>
      <c r="L317" s="571"/>
      <c r="M317" s="571"/>
      <c r="N317" s="571"/>
      <c r="O317" s="572"/>
      <c r="P317" s="427" t="str">
        <f>IF(入力用!G317="","",入力用!G317)</f>
        <v/>
      </c>
      <c r="Q317" s="428"/>
      <c r="R317" s="428"/>
      <c r="S317" s="428"/>
      <c r="T317" s="428"/>
      <c r="U317" s="428"/>
      <c r="V317" s="428"/>
      <c r="W317" s="428"/>
      <c r="X317" s="428"/>
      <c r="Y317" s="428"/>
      <c r="Z317" s="428"/>
      <c r="AA317" s="429"/>
      <c r="AB317" s="427" t="str">
        <f>IF(入力用!R317="","",入力用!R317)</f>
        <v/>
      </c>
      <c r="AC317" s="429"/>
      <c r="AD317" s="553" t="str">
        <f>IF(入力用!T317="","",入力用!T317)</f>
        <v/>
      </c>
      <c r="AE317" s="555" t="str">
        <f>IF(入力用!U317="","",入力用!U317)</f>
        <v/>
      </c>
      <c r="AF317" s="556"/>
      <c r="AG317" s="557"/>
      <c r="AH317" s="97" t="str">
        <f>IF(入力用!$AV317&lt;0,"▲","")</f>
        <v/>
      </c>
      <c r="AI317" s="99"/>
      <c r="AJ317" s="564" t="str">
        <f>IF(ABS(入力用!$AV317)&lt;100000,"",RIGHTB(INT(ABS(入力用!$AV317)/100000),1))</f>
        <v/>
      </c>
      <c r="AK317" s="565" t="str">
        <f>IF(ABS(入力用!$AV317)&lt;10000,"",RIGHTB(INT(ABS(入力用!$AV317)/10000),1))</f>
        <v/>
      </c>
      <c r="AL317" s="567" t="str">
        <f>IF(ABS(入力用!$AV317)&lt;1000,"",RIGHTB(INT(ABS(入力用!$AV317)/1000),1))</f>
        <v/>
      </c>
      <c r="AM317" s="564" t="str">
        <f>IF(ABS(入力用!$AV317)&lt;100,"",RIGHTB(INT(ABS(入力用!$AV317)/100),1))</f>
        <v/>
      </c>
      <c r="AN317" s="565" t="str">
        <f>IF(ABS(入力用!$AV317)&lt;10,"",RIGHTB(INT(ABS(入力用!$AV317)/10),1))</f>
        <v/>
      </c>
      <c r="AO317" s="542" t="str">
        <f>IF(ABS(入力用!$AV317)&lt;1,"",RIGHTB(入力用!$AV317,1))</f>
        <v/>
      </c>
      <c r="AP317" s="511" t="str">
        <f>IF(入力用!X317="","",IF(入力用!$AM317=3,"",RIGHTB(INT(入力用!$AT317/10),1)))</f>
        <v/>
      </c>
      <c r="AQ317" s="512" t="str">
        <f>IF(入力用!X317="","",RIGHTB(入力用!$AT317,1))</f>
        <v/>
      </c>
      <c r="AR317" s="514" t="s">
        <v>48</v>
      </c>
      <c r="AS317" s="97" t="str">
        <f>IF(入力用!$AV317&lt;0,"▲","")</f>
        <v/>
      </c>
      <c r="AT317" s="98"/>
      <c r="AU317" s="565" t="str">
        <f>IF(ABS(入力用!$BE317)&lt;10000,"",RIGHTB(INT(ABS(入力用!$BE317)/10000),1))</f>
        <v/>
      </c>
      <c r="AV317" s="567" t="str">
        <f>IF(ABS(入力用!$BE317)&lt;1000,"",RIGHTB(INT(ABS(入力用!$BE317)/1000),1))</f>
        <v/>
      </c>
      <c r="AW317" s="564" t="str">
        <f>IF(ABS(入力用!$BE317)&lt;100,"",RIGHTB(INT(ABS(入力用!$BE317)/100),1))</f>
        <v/>
      </c>
      <c r="AX317" s="565" t="str">
        <f>IF(ABS(入力用!$BE317)&lt;10,"",RIGHTB(INT(ABS(入力用!$BE317)/10),1))</f>
        <v/>
      </c>
      <c r="AY317" s="542" t="str">
        <f>IF(ABS(入力用!$BE317)=0,"",RIGHTB(入力用!$BE317,1))</f>
        <v/>
      </c>
      <c r="AZ317" s="410"/>
      <c r="BA317" s="568"/>
      <c r="BB317" s="568"/>
      <c r="BC317" s="569"/>
      <c r="BD317" s="412"/>
      <c r="BE317" s="413"/>
      <c r="BF317" s="413"/>
      <c r="BG317" s="413"/>
      <c r="BH317" s="413"/>
      <c r="BI317" s="414"/>
      <c r="BJ317" s="415"/>
      <c r="BK317" s="416"/>
      <c r="BL317" s="417"/>
      <c r="BM317" s="418"/>
      <c r="BN317" s="493"/>
      <c r="BO317" s="417"/>
      <c r="BP317" s="418"/>
      <c r="BQ317" s="493"/>
      <c r="BR317" s="563"/>
      <c r="BS317" s="566"/>
      <c r="BT317" s="475"/>
      <c r="BU317" s="418"/>
      <c r="BV317" s="493"/>
      <c r="BW317" s="417"/>
      <c r="BX317" s="418"/>
      <c r="BY317" s="493"/>
      <c r="BZ317" s="563"/>
      <c r="CA317" s="474"/>
    </row>
    <row r="318" spans="1:79" ht="13.5" customHeight="1" x14ac:dyDescent="0.15">
      <c r="A318" s="435"/>
      <c r="B318" s="430"/>
      <c r="C318" s="431"/>
      <c r="D318" s="431"/>
      <c r="E318" s="431"/>
      <c r="F318" s="431"/>
      <c r="G318" s="431"/>
      <c r="H318" s="431"/>
      <c r="I318" s="432"/>
      <c r="J318" s="547" t="str">
        <f>IF(入力用!F318="","",入力用!F318)</f>
        <v/>
      </c>
      <c r="K318" s="548"/>
      <c r="L318" s="548"/>
      <c r="M318" s="548"/>
      <c r="N318" s="548"/>
      <c r="O318" s="549"/>
      <c r="P318" s="430"/>
      <c r="Q318" s="431"/>
      <c r="R318" s="431"/>
      <c r="S318" s="431"/>
      <c r="T318" s="431"/>
      <c r="U318" s="431"/>
      <c r="V318" s="431"/>
      <c r="W318" s="431"/>
      <c r="X318" s="431"/>
      <c r="Y318" s="431"/>
      <c r="Z318" s="431"/>
      <c r="AA318" s="432"/>
      <c r="AB318" s="430"/>
      <c r="AC318" s="432"/>
      <c r="AD318" s="554"/>
      <c r="AE318" s="558"/>
      <c r="AF318" s="559"/>
      <c r="AG318" s="560"/>
      <c r="AH318" s="100" t="str">
        <f>IF(ABS(入力用!$AV317)&lt;10000000,"",RIGHTB(INT(ABS(入力用!$AV317)/10000000),1))</f>
        <v/>
      </c>
      <c r="AI318" s="101" t="str">
        <f>IF(ABS(入力用!$AV317)&lt;1000000,"",RIGHTB(INT(ABS(入力用!$AV317)/1000000),1))</f>
        <v/>
      </c>
      <c r="AJ318" s="564"/>
      <c r="AK318" s="565"/>
      <c r="AL318" s="567"/>
      <c r="AM318" s="564"/>
      <c r="AN318" s="565"/>
      <c r="AO318" s="542"/>
      <c r="AP318" s="511"/>
      <c r="AQ318" s="513"/>
      <c r="AR318" s="514"/>
      <c r="AS318" s="91" t="str">
        <f>IF(ABS(入力用!$BE317)&lt;1000000,"",RIGHTB(INT(ABS(入力用!$BE317)/1000000),1))</f>
        <v/>
      </c>
      <c r="AT318" s="93" t="str">
        <f>IF(ABS(入力用!$BE317)&lt;100000,"",RIGHTB(INT(ABS(入力用!$BE317)/100000),1))</f>
        <v/>
      </c>
      <c r="AU318" s="565"/>
      <c r="AV318" s="567"/>
      <c r="AW318" s="564"/>
      <c r="AX318" s="565"/>
      <c r="AY318" s="542"/>
      <c r="AZ318" s="411"/>
      <c r="BA318" s="388"/>
      <c r="BB318" s="388"/>
      <c r="BC318" s="390"/>
      <c r="BD318" s="378"/>
      <c r="BE318" s="379"/>
      <c r="BF318" s="379"/>
      <c r="BG318" s="379"/>
      <c r="BH318" s="379"/>
      <c r="BI318" s="380"/>
      <c r="BJ318" s="395"/>
      <c r="BK318" s="397"/>
      <c r="BL318" s="399"/>
      <c r="BM318" s="401"/>
      <c r="BN318" s="403"/>
      <c r="BO318" s="399"/>
      <c r="BP318" s="401"/>
      <c r="BQ318" s="403"/>
      <c r="BR318" s="405"/>
      <c r="BS318" s="566"/>
      <c r="BT318" s="409"/>
      <c r="BU318" s="401"/>
      <c r="BV318" s="403"/>
      <c r="BW318" s="399"/>
      <c r="BX318" s="401"/>
      <c r="BY318" s="403"/>
      <c r="BZ318" s="405"/>
      <c r="CA318" s="409"/>
    </row>
    <row r="319" spans="1:79" ht="13.5" customHeight="1" x14ac:dyDescent="0.15">
      <c r="A319" s="434" t="str">
        <f>IF(入力用!A319="","",入力用!A319)</f>
        <v/>
      </c>
      <c r="B319" s="427" t="str">
        <f>IF(入力用!B319="","",入力用!B319)</f>
        <v/>
      </c>
      <c r="C319" s="428"/>
      <c r="D319" s="428"/>
      <c r="E319" s="428"/>
      <c r="F319" s="428"/>
      <c r="G319" s="428"/>
      <c r="H319" s="428"/>
      <c r="I319" s="429"/>
      <c r="J319" s="570" t="str">
        <f>IF(入力用!F319="","",入力用!F319)</f>
        <v/>
      </c>
      <c r="K319" s="571"/>
      <c r="L319" s="571"/>
      <c r="M319" s="571"/>
      <c r="N319" s="571"/>
      <c r="O319" s="572"/>
      <c r="P319" s="427" t="str">
        <f>IF(入力用!G319="","",入力用!G319)</f>
        <v/>
      </c>
      <c r="Q319" s="428"/>
      <c r="R319" s="428"/>
      <c r="S319" s="428"/>
      <c r="T319" s="428"/>
      <c r="U319" s="428"/>
      <c r="V319" s="428"/>
      <c r="W319" s="428"/>
      <c r="X319" s="428"/>
      <c r="Y319" s="428"/>
      <c r="Z319" s="428"/>
      <c r="AA319" s="429"/>
      <c r="AB319" s="427" t="str">
        <f>IF(入力用!R319="","",入力用!R319)</f>
        <v/>
      </c>
      <c r="AC319" s="429"/>
      <c r="AD319" s="553" t="str">
        <f>IF(入力用!T319="","",入力用!T319)</f>
        <v/>
      </c>
      <c r="AE319" s="555" t="str">
        <f>IF(入力用!U319="","",入力用!U319)</f>
        <v/>
      </c>
      <c r="AF319" s="556"/>
      <c r="AG319" s="557"/>
      <c r="AH319" s="97" t="str">
        <f>IF(入力用!$AV319&lt;0,"▲","")</f>
        <v/>
      </c>
      <c r="AI319" s="99"/>
      <c r="AJ319" s="564" t="str">
        <f>IF(ABS(入力用!$AV319)&lt;100000,"",RIGHTB(INT(ABS(入力用!$AV319)/100000),1))</f>
        <v/>
      </c>
      <c r="AK319" s="565" t="str">
        <f>IF(ABS(入力用!$AV319)&lt;10000,"",RIGHTB(INT(ABS(入力用!$AV319)/10000),1))</f>
        <v/>
      </c>
      <c r="AL319" s="567" t="str">
        <f>IF(ABS(入力用!$AV319)&lt;1000,"",RIGHTB(INT(ABS(入力用!$AV319)/1000),1))</f>
        <v/>
      </c>
      <c r="AM319" s="564" t="str">
        <f>IF(ABS(入力用!$AV319)&lt;100,"",RIGHTB(INT(ABS(入力用!$AV319)/100),1))</f>
        <v/>
      </c>
      <c r="AN319" s="565" t="str">
        <f>IF(ABS(入力用!$AV319)&lt;10,"",RIGHTB(INT(ABS(入力用!$AV319)/10),1))</f>
        <v/>
      </c>
      <c r="AO319" s="542" t="str">
        <f>IF(ABS(入力用!$AV319)&lt;1,"",RIGHTB(入力用!$AV319,1))</f>
        <v/>
      </c>
      <c r="AP319" s="511" t="str">
        <f>IF(入力用!X319="","",IF(入力用!$AM319=3,"",RIGHTB(INT(入力用!$AT319/10),1)))</f>
        <v/>
      </c>
      <c r="AQ319" s="512" t="str">
        <f>IF(入力用!X319="","",RIGHTB(入力用!$AT319,1))</f>
        <v/>
      </c>
      <c r="AR319" s="514" t="s">
        <v>48</v>
      </c>
      <c r="AS319" s="97" t="str">
        <f>IF(入力用!$AV319&lt;0,"▲","")</f>
        <v/>
      </c>
      <c r="AT319" s="98"/>
      <c r="AU319" s="565" t="str">
        <f>IF(ABS(入力用!$BE319)&lt;10000,"",RIGHTB(INT(ABS(入力用!$BE319)/10000),1))</f>
        <v/>
      </c>
      <c r="AV319" s="567" t="str">
        <f>IF(ABS(入力用!$BE319)&lt;1000,"",RIGHTB(INT(ABS(入力用!$BE319)/1000),1))</f>
        <v/>
      </c>
      <c r="AW319" s="564" t="str">
        <f>IF(ABS(入力用!$BE319)&lt;100,"",RIGHTB(INT(ABS(入力用!$BE319)/100),1))</f>
        <v/>
      </c>
      <c r="AX319" s="565" t="str">
        <f>IF(ABS(入力用!$BE319)&lt;10,"",RIGHTB(INT(ABS(入力用!$BE319)/10),1))</f>
        <v/>
      </c>
      <c r="AY319" s="542" t="str">
        <f>IF(ABS(入力用!$BE319)=0,"",RIGHTB(入力用!$BE319,1))</f>
        <v/>
      </c>
      <c r="AZ319" s="410"/>
      <c r="BA319" s="568"/>
      <c r="BB319" s="568"/>
      <c r="BC319" s="569"/>
      <c r="BD319" s="412"/>
      <c r="BE319" s="413"/>
      <c r="BF319" s="413"/>
      <c r="BG319" s="413"/>
      <c r="BH319" s="413"/>
      <c r="BI319" s="414"/>
      <c r="BJ319" s="415"/>
      <c r="BK319" s="416"/>
      <c r="BL319" s="417"/>
      <c r="BM319" s="418"/>
      <c r="BN319" s="493"/>
      <c r="BO319" s="417"/>
      <c r="BP319" s="418"/>
      <c r="BQ319" s="493"/>
      <c r="BR319" s="563"/>
      <c r="BS319" s="566"/>
      <c r="BT319" s="475"/>
      <c r="BU319" s="418"/>
      <c r="BV319" s="493"/>
      <c r="BW319" s="417"/>
      <c r="BX319" s="418"/>
      <c r="BY319" s="493"/>
      <c r="BZ319" s="563"/>
      <c r="CA319" s="474"/>
    </row>
    <row r="320" spans="1:79" ht="13.5" customHeight="1" x14ac:dyDescent="0.15">
      <c r="A320" s="435"/>
      <c r="B320" s="430"/>
      <c r="C320" s="431"/>
      <c r="D320" s="431"/>
      <c r="E320" s="431"/>
      <c r="F320" s="431"/>
      <c r="G320" s="431"/>
      <c r="H320" s="431"/>
      <c r="I320" s="432"/>
      <c r="J320" s="547" t="str">
        <f>IF(入力用!F320="","",入力用!F320)</f>
        <v/>
      </c>
      <c r="K320" s="548"/>
      <c r="L320" s="548"/>
      <c r="M320" s="548"/>
      <c r="N320" s="548"/>
      <c r="O320" s="549"/>
      <c r="P320" s="430"/>
      <c r="Q320" s="431"/>
      <c r="R320" s="431"/>
      <c r="S320" s="431"/>
      <c r="T320" s="431"/>
      <c r="U320" s="431"/>
      <c r="V320" s="431"/>
      <c r="W320" s="431"/>
      <c r="X320" s="431"/>
      <c r="Y320" s="431"/>
      <c r="Z320" s="431"/>
      <c r="AA320" s="432"/>
      <c r="AB320" s="430"/>
      <c r="AC320" s="432"/>
      <c r="AD320" s="554"/>
      <c r="AE320" s="558"/>
      <c r="AF320" s="559"/>
      <c r="AG320" s="560"/>
      <c r="AH320" s="100" t="str">
        <f>IF(ABS(入力用!$AV319)&lt;10000000,"",RIGHTB(INT(ABS(入力用!$AV319)/10000000),1))</f>
        <v/>
      </c>
      <c r="AI320" s="101" t="str">
        <f>IF(ABS(入力用!$AV319)&lt;1000000,"",RIGHTB(INT(ABS(入力用!$AV319)/1000000),1))</f>
        <v/>
      </c>
      <c r="AJ320" s="564"/>
      <c r="AK320" s="565"/>
      <c r="AL320" s="567"/>
      <c r="AM320" s="564"/>
      <c r="AN320" s="565"/>
      <c r="AO320" s="542"/>
      <c r="AP320" s="511"/>
      <c r="AQ320" s="513"/>
      <c r="AR320" s="514"/>
      <c r="AS320" s="91" t="str">
        <f>IF(ABS(入力用!$BE319)&lt;1000000,"",RIGHTB(INT(ABS(入力用!$BE319)/1000000),1))</f>
        <v/>
      </c>
      <c r="AT320" s="93" t="str">
        <f>IF(ABS(入力用!$BE319)&lt;100000,"",RIGHTB(INT(ABS(入力用!$BE319)/100000),1))</f>
        <v/>
      </c>
      <c r="AU320" s="565"/>
      <c r="AV320" s="567"/>
      <c r="AW320" s="564"/>
      <c r="AX320" s="565"/>
      <c r="AY320" s="542"/>
      <c r="AZ320" s="411"/>
      <c r="BA320" s="388"/>
      <c r="BB320" s="388"/>
      <c r="BC320" s="390"/>
      <c r="BD320" s="378"/>
      <c r="BE320" s="379"/>
      <c r="BF320" s="379"/>
      <c r="BG320" s="379"/>
      <c r="BH320" s="379"/>
      <c r="BI320" s="380"/>
      <c r="BJ320" s="395"/>
      <c r="BK320" s="397"/>
      <c r="BL320" s="399"/>
      <c r="BM320" s="401"/>
      <c r="BN320" s="403"/>
      <c r="BO320" s="399"/>
      <c r="BP320" s="401"/>
      <c r="BQ320" s="403"/>
      <c r="BR320" s="405"/>
      <c r="BS320" s="566"/>
      <c r="BT320" s="409"/>
      <c r="BU320" s="401"/>
      <c r="BV320" s="403"/>
      <c r="BW320" s="399"/>
      <c r="BX320" s="401"/>
      <c r="BY320" s="403"/>
      <c r="BZ320" s="405"/>
      <c r="CA320" s="409"/>
    </row>
    <row r="321" spans="1:79" ht="13.5" customHeight="1" x14ac:dyDescent="0.15">
      <c r="A321" s="434" t="str">
        <f>IF(入力用!A321="","",入力用!A321)</f>
        <v/>
      </c>
      <c r="B321" s="427" t="str">
        <f>IF(入力用!B321="","",入力用!B321)</f>
        <v/>
      </c>
      <c r="C321" s="428"/>
      <c r="D321" s="428"/>
      <c r="E321" s="428"/>
      <c r="F321" s="428"/>
      <c r="G321" s="428"/>
      <c r="H321" s="428"/>
      <c r="I321" s="429"/>
      <c r="J321" s="570" t="str">
        <f>IF(入力用!F321="","",入力用!F321)</f>
        <v/>
      </c>
      <c r="K321" s="571"/>
      <c r="L321" s="571"/>
      <c r="M321" s="571"/>
      <c r="N321" s="571"/>
      <c r="O321" s="572"/>
      <c r="P321" s="427" t="str">
        <f>IF(入力用!G321="","",入力用!G321)</f>
        <v/>
      </c>
      <c r="Q321" s="428"/>
      <c r="R321" s="428"/>
      <c r="S321" s="428"/>
      <c r="T321" s="428"/>
      <c r="U321" s="428"/>
      <c r="V321" s="428"/>
      <c r="W321" s="428"/>
      <c r="X321" s="428"/>
      <c r="Y321" s="428"/>
      <c r="Z321" s="428"/>
      <c r="AA321" s="429"/>
      <c r="AB321" s="427" t="str">
        <f>IF(入力用!R321="","",入力用!R321)</f>
        <v/>
      </c>
      <c r="AC321" s="429"/>
      <c r="AD321" s="553" t="str">
        <f>IF(入力用!T321="","",入力用!T321)</f>
        <v/>
      </c>
      <c r="AE321" s="555" t="str">
        <f>IF(入力用!U321="","",入力用!U321)</f>
        <v/>
      </c>
      <c r="AF321" s="556"/>
      <c r="AG321" s="557"/>
      <c r="AH321" s="97" t="str">
        <f>IF(入力用!$AV321&lt;0,"▲","")</f>
        <v/>
      </c>
      <c r="AI321" s="99"/>
      <c r="AJ321" s="564" t="str">
        <f>IF(ABS(入力用!$AV321)&lt;100000,"",RIGHTB(INT(ABS(入力用!$AV321)/100000),1))</f>
        <v/>
      </c>
      <c r="AK321" s="565" t="str">
        <f>IF(ABS(入力用!$AV321)&lt;10000,"",RIGHTB(INT(ABS(入力用!$AV321)/10000),1))</f>
        <v/>
      </c>
      <c r="AL321" s="567" t="str">
        <f>IF(ABS(入力用!$AV321)&lt;1000,"",RIGHTB(INT(ABS(入力用!$AV321)/1000),1))</f>
        <v/>
      </c>
      <c r="AM321" s="564" t="str">
        <f>IF(ABS(入力用!$AV321)&lt;100,"",RIGHTB(INT(ABS(入力用!$AV321)/100),1))</f>
        <v/>
      </c>
      <c r="AN321" s="565" t="str">
        <f>IF(ABS(入力用!$AV321)&lt;10,"",RIGHTB(INT(ABS(入力用!$AV321)/10),1))</f>
        <v/>
      </c>
      <c r="AO321" s="542" t="str">
        <f>IF(ABS(入力用!$AV321)&lt;1,"",RIGHTB(入力用!$AV321,1))</f>
        <v/>
      </c>
      <c r="AP321" s="511" t="str">
        <f>IF(入力用!X321="","",IF(入力用!$AM321=3,"",RIGHTB(INT(入力用!$AT321/10),1)))</f>
        <v/>
      </c>
      <c r="AQ321" s="512" t="str">
        <f>IF(入力用!X321="","",RIGHTB(入力用!$AT321,1))</f>
        <v/>
      </c>
      <c r="AR321" s="514" t="s">
        <v>48</v>
      </c>
      <c r="AS321" s="97" t="str">
        <f>IF(入力用!$AV321&lt;0,"▲","")</f>
        <v/>
      </c>
      <c r="AT321" s="98"/>
      <c r="AU321" s="565" t="str">
        <f>IF(ABS(入力用!$BE321)&lt;10000,"",RIGHTB(INT(ABS(入力用!$BE321)/10000),1))</f>
        <v/>
      </c>
      <c r="AV321" s="567" t="str">
        <f>IF(ABS(入力用!$BE321)&lt;1000,"",RIGHTB(INT(ABS(入力用!$BE321)/1000),1))</f>
        <v/>
      </c>
      <c r="AW321" s="564" t="str">
        <f>IF(ABS(入力用!$BE321)&lt;100,"",RIGHTB(INT(ABS(入力用!$BE321)/100),1))</f>
        <v/>
      </c>
      <c r="AX321" s="565" t="str">
        <f>IF(ABS(入力用!$BE321)&lt;10,"",RIGHTB(INT(ABS(入力用!$BE321)/10),1))</f>
        <v/>
      </c>
      <c r="AY321" s="542" t="str">
        <f>IF(ABS(入力用!$BE321)=0,"",RIGHTB(入力用!$BE321,1))</f>
        <v/>
      </c>
      <c r="AZ321" s="410"/>
      <c r="BA321" s="568"/>
      <c r="BB321" s="568"/>
      <c r="BC321" s="569"/>
      <c r="BD321" s="412"/>
      <c r="BE321" s="413"/>
      <c r="BF321" s="413"/>
      <c r="BG321" s="413"/>
      <c r="BH321" s="413"/>
      <c r="BI321" s="414"/>
      <c r="BJ321" s="415"/>
      <c r="BK321" s="416"/>
      <c r="BL321" s="417"/>
      <c r="BM321" s="418"/>
      <c r="BN321" s="493"/>
      <c r="BO321" s="417"/>
      <c r="BP321" s="418"/>
      <c r="BQ321" s="493"/>
      <c r="BR321" s="563"/>
      <c r="BS321" s="566"/>
      <c r="BT321" s="475"/>
      <c r="BU321" s="418"/>
      <c r="BV321" s="493"/>
      <c r="BW321" s="417"/>
      <c r="BX321" s="418"/>
      <c r="BY321" s="493"/>
      <c r="BZ321" s="563"/>
      <c r="CA321" s="474"/>
    </row>
    <row r="322" spans="1:79" ht="13.5" customHeight="1" x14ac:dyDescent="0.15">
      <c r="A322" s="435"/>
      <c r="B322" s="430"/>
      <c r="C322" s="431"/>
      <c r="D322" s="431"/>
      <c r="E322" s="431"/>
      <c r="F322" s="431"/>
      <c r="G322" s="431"/>
      <c r="H322" s="431"/>
      <c r="I322" s="432"/>
      <c r="J322" s="547" t="str">
        <f>IF(入力用!F322="","",入力用!F322)</f>
        <v/>
      </c>
      <c r="K322" s="548"/>
      <c r="L322" s="548"/>
      <c r="M322" s="548"/>
      <c r="N322" s="548"/>
      <c r="O322" s="549"/>
      <c r="P322" s="430"/>
      <c r="Q322" s="431"/>
      <c r="R322" s="431"/>
      <c r="S322" s="431"/>
      <c r="T322" s="431"/>
      <c r="U322" s="431"/>
      <c r="V322" s="431"/>
      <c r="W322" s="431"/>
      <c r="X322" s="431"/>
      <c r="Y322" s="431"/>
      <c r="Z322" s="431"/>
      <c r="AA322" s="432"/>
      <c r="AB322" s="430"/>
      <c r="AC322" s="432"/>
      <c r="AD322" s="554"/>
      <c r="AE322" s="558"/>
      <c r="AF322" s="559"/>
      <c r="AG322" s="560"/>
      <c r="AH322" s="100" t="str">
        <f>IF(ABS(入力用!$AV321)&lt;10000000,"",RIGHTB(INT(ABS(入力用!$AV321)/10000000),1))</f>
        <v/>
      </c>
      <c r="AI322" s="101" t="str">
        <f>IF(ABS(入力用!$AV321)&lt;1000000,"",RIGHTB(INT(ABS(入力用!$AV321)/1000000),1))</f>
        <v/>
      </c>
      <c r="AJ322" s="564"/>
      <c r="AK322" s="565"/>
      <c r="AL322" s="567"/>
      <c r="AM322" s="564"/>
      <c r="AN322" s="565"/>
      <c r="AO322" s="542"/>
      <c r="AP322" s="511"/>
      <c r="AQ322" s="513"/>
      <c r="AR322" s="514"/>
      <c r="AS322" s="91" t="str">
        <f>IF(ABS(入力用!$BE321)&lt;1000000,"",RIGHTB(INT(ABS(入力用!$BE321)/1000000),1))</f>
        <v/>
      </c>
      <c r="AT322" s="93" t="str">
        <f>IF(ABS(入力用!$BE321)&lt;100000,"",RIGHTB(INT(ABS(入力用!$BE321)/100000),1))</f>
        <v/>
      </c>
      <c r="AU322" s="565"/>
      <c r="AV322" s="567"/>
      <c r="AW322" s="564"/>
      <c r="AX322" s="565"/>
      <c r="AY322" s="542"/>
      <c r="AZ322" s="411"/>
      <c r="BA322" s="388"/>
      <c r="BB322" s="388"/>
      <c r="BC322" s="390"/>
      <c r="BD322" s="378"/>
      <c r="BE322" s="379"/>
      <c r="BF322" s="379"/>
      <c r="BG322" s="379"/>
      <c r="BH322" s="379"/>
      <c r="BI322" s="380"/>
      <c r="BJ322" s="395"/>
      <c r="BK322" s="397"/>
      <c r="BL322" s="399"/>
      <c r="BM322" s="401"/>
      <c r="BN322" s="403"/>
      <c r="BO322" s="399"/>
      <c r="BP322" s="401"/>
      <c r="BQ322" s="403"/>
      <c r="BR322" s="405"/>
      <c r="BS322" s="566"/>
      <c r="BT322" s="409"/>
      <c r="BU322" s="401"/>
      <c r="BV322" s="403"/>
      <c r="BW322" s="399"/>
      <c r="BX322" s="401"/>
      <c r="BY322" s="403"/>
      <c r="BZ322" s="405"/>
      <c r="CA322" s="409"/>
    </row>
    <row r="323" spans="1:79" ht="13.5" customHeight="1" x14ac:dyDescent="0.15">
      <c r="A323" s="434" t="str">
        <f>IF(入力用!A323="","",入力用!A323)</f>
        <v/>
      </c>
      <c r="B323" s="427" t="str">
        <f>IF(入力用!B323="","",入力用!B323)</f>
        <v/>
      </c>
      <c r="C323" s="428"/>
      <c r="D323" s="428"/>
      <c r="E323" s="428"/>
      <c r="F323" s="428"/>
      <c r="G323" s="428"/>
      <c r="H323" s="428"/>
      <c r="I323" s="429"/>
      <c r="J323" s="570" t="str">
        <f>IF(入力用!F323="","",入力用!F323)</f>
        <v/>
      </c>
      <c r="K323" s="571"/>
      <c r="L323" s="571"/>
      <c r="M323" s="571"/>
      <c r="N323" s="571"/>
      <c r="O323" s="572"/>
      <c r="P323" s="427" t="str">
        <f>IF(入力用!G323="","",入力用!G323)</f>
        <v/>
      </c>
      <c r="Q323" s="428"/>
      <c r="R323" s="428"/>
      <c r="S323" s="428"/>
      <c r="T323" s="428"/>
      <c r="U323" s="428"/>
      <c r="V323" s="428"/>
      <c r="W323" s="428"/>
      <c r="X323" s="428"/>
      <c r="Y323" s="428"/>
      <c r="Z323" s="428"/>
      <c r="AA323" s="429"/>
      <c r="AB323" s="427" t="str">
        <f>IF(入力用!R323="","",入力用!R323)</f>
        <v/>
      </c>
      <c r="AC323" s="429"/>
      <c r="AD323" s="553" t="str">
        <f>IF(入力用!T323="","",入力用!T323)</f>
        <v/>
      </c>
      <c r="AE323" s="555" t="str">
        <f>IF(入力用!U323="","",入力用!U323)</f>
        <v/>
      </c>
      <c r="AF323" s="556"/>
      <c r="AG323" s="557"/>
      <c r="AH323" s="97" t="str">
        <f>IF(入力用!$AV323&lt;0,"▲","")</f>
        <v/>
      </c>
      <c r="AI323" s="99"/>
      <c r="AJ323" s="564" t="str">
        <f>IF(ABS(入力用!$AV323)&lt;100000,"",RIGHTB(INT(ABS(入力用!$AV323)/100000),1))</f>
        <v/>
      </c>
      <c r="AK323" s="565" t="str">
        <f>IF(ABS(入力用!$AV323)&lt;10000,"",RIGHTB(INT(ABS(入力用!$AV323)/10000),1))</f>
        <v/>
      </c>
      <c r="AL323" s="567" t="str">
        <f>IF(ABS(入力用!$AV323)&lt;1000,"",RIGHTB(INT(ABS(入力用!$AV323)/1000),1))</f>
        <v/>
      </c>
      <c r="AM323" s="564" t="str">
        <f>IF(ABS(入力用!$AV323)&lt;100,"",RIGHTB(INT(ABS(入力用!$AV323)/100),1))</f>
        <v/>
      </c>
      <c r="AN323" s="565" t="str">
        <f>IF(ABS(入力用!$AV323)&lt;10,"",RIGHTB(INT(ABS(入力用!$AV323)/10),1))</f>
        <v/>
      </c>
      <c r="AO323" s="542" t="str">
        <f>IF(ABS(入力用!$AV323)&lt;1,"",RIGHTB(入力用!$AV323,1))</f>
        <v/>
      </c>
      <c r="AP323" s="511" t="str">
        <f>IF(入力用!X323="","",IF(入力用!$AM323=3,"",RIGHTB(INT(入力用!$AT323/10),1)))</f>
        <v/>
      </c>
      <c r="AQ323" s="512" t="str">
        <f>IF(入力用!X323="","",RIGHTB(入力用!$AT323,1))</f>
        <v/>
      </c>
      <c r="AR323" s="514" t="s">
        <v>48</v>
      </c>
      <c r="AS323" s="97" t="str">
        <f>IF(入力用!$AV323&lt;0,"▲","")</f>
        <v/>
      </c>
      <c r="AT323" s="98"/>
      <c r="AU323" s="565" t="str">
        <f>IF(ABS(入力用!$BE323)&lt;10000,"",RIGHTB(INT(ABS(入力用!$BE323)/10000),1))</f>
        <v/>
      </c>
      <c r="AV323" s="567" t="str">
        <f>IF(ABS(入力用!$BE323)&lt;1000,"",RIGHTB(INT(ABS(入力用!$BE323)/1000),1))</f>
        <v/>
      </c>
      <c r="AW323" s="564" t="str">
        <f>IF(ABS(入力用!$BE323)&lt;100,"",RIGHTB(INT(ABS(入力用!$BE323)/100),1))</f>
        <v/>
      </c>
      <c r="AX323" s="565" t="str">
        <f>IF(ABS(入力用!$BE323)&lt;10,"",RIGHTB(INT(ABS(入力用!$BE323)/10),1))</f>
        <v/>
      </c>
      <c r="AY323" s="542" t="str">
        <f>IF(ABS(入力用!$BE323)=0,"",RIGHTB(入力用!$BE323,1))</f>
        <v/>
      </c>
      <c r="AZ323" s="410"/>
      <c r="BA323" s="568"/>
      <c r="BB323" s="568"/>
      <c r="BC323" s="569"/>
      <c r="BD323" s="412"/>
      <c r="BE323" s="413"/>
      <c r="BF323" s="413"/>
      <c r="BG323" s="413"/>
      <c r="BH323" s="413"/>
      <c r="BI323" s="414"/>
      <c r="BJ323" s="415"/>
      <c r="BK323" s="416"/>
      <c r="BL323" s="417"/>
      <c r="BM323" s="418"/>
      <c r="BN323" s="493"/>
      <c r="BO323" s="417"/>
      <c r="BP323" s="418"/>
      <c r="BQ323" s="493"/>
      <c r="BR323" s="563"/>
      <c r="BS323" s="566"/>
      <c r="BT323" s="475"/>
      <c r="BU323" s="418"/>
      <c r="BV323" s="493"/>
      <c r="BW323" s="417"/>
      <c r="BX323" s="418"/>
      <c r="BY323" s="493"/>
      <c r="BZ323" s="563"/>
      <c r="CA323" s="474"/>
    </row>
    <row r="324" spans="1:79" ht="13.5" customHeight="1" x14ac:dyDescent="0.15">
      <c r="A324" s="435"/>
      <c r="B324" s="430"/>
      <c r="C324" s="431"/>
      <c r="D324" s="431"/>
      <c r="E324" s="431"/>
      <c r="F324" s="431"/>
      <c r="G324" s="431"/>
      <c r="H324" s="431"/>
      <c r="I324" s="432"/>
      <c r="J324" s="547" t="str">
        <f>IF(入力用!F324="","",入力用!F324)</f>
        <v/>
      </c>
      <c r="K324" s="548"/>
      <c r="L324" s="548"/>
      <c r="M324" s="548"/>
      <c r="N324" s="548"/>
      <c r="O324" s="549"/>
      <c r="P324" s="430"/>
      <c r="Q324" s="431"/>
      <c r="R324" s="431"/>
      <c r="S324" s="431"/>
      <c r="T324" s="431"/>
      <c r="U324" s="431"/>
      <c r="V324" s="431"/>
      <c r="W324" s="431"/>
      <c r="X324" s="431"/>
      <c r="Y324" s="431"/>
      <c r="Z324" s="431"/>
      <c r="AA324" s="432"/>
      <c r="AB324" s="430"/>
      <c r="AC324" s="432"/>
      <c r="AD324" s="554"/>
      <c r="AE324" s="558"/>
      <c r="AF324" s="559"/>
      <c r="AG324" s="560"/>
      <c r="AH324" s="100" t="str">
        <f>IF(ABS(入力用!$AV323)&lt;10000000,"",RIGHTB(INT(ABS(入力用!$AV323)/10000000),1))</f>
        <v/>
      </c>
      <c r="AI324" s="101" t="str">
        <f>IF(ABS(入力用!$AV323)&lt;1000000,"",RIGHTB(INT(ABS(入力用!$AV323)/1000000),1))</f>
        <v/>
      </c>
      <c r="AJ324" s="564"/>
      <c r="AK324" s="565"/>
      <c r="AL324" s="567"/>
      <c r="AM324" s="564"/>
      <c r="AN324" s="565"/>
      <c r="AO324" s="542"/>
      <c r="AP324" s="511"/>
      <c r="AQ324" s="513"/>
      <c r="AR324" s="514"/>
      <c r="AS324" s="91" t="str">
        <f>IF(ABS(入力用!$BE323)&lt;1000000,"",RIGHTB(INT(ABS(入力用!$BE323)/1000000),1))</f>
        <v/>
      </c>
      <c r="AT324" s="93" t="str">
        <f>IF(ABS(入力用!$BE323)&lt;100000,"",RIGHTB(INT(ABS(入力用!$BE323)/100000),1))</f>
        <v/>
      </c>
      <c r="AU324" s="565"/>
      <c r="AV324" s="567"/>
      <c r="AW324" s="564"/>
      <c r="AX324" s="565"/>
      <c r="AY324" s="542"/>
      <c r="AZ324" s="411"/>
      <c r="BA324" s="388"/>
      <c r="BB324" s="388"/>
      <c r="BC324" s="390"/>
      <c r="BD324" s="378"/>
      <c r="BE324" s="379"/>
      <c r="BF324" s="379"/>
      <c r="BG324" s="379"/>
      <c r="BH324" s="379"/>
      <c r="BI324" s="380"/>
      <c r="BJ324" s="395"/>
      <c r="BK324" s="397"/>
      <c r="BL324" s="399"/>
      <c r="BM324" s="401"/>
      <c r="BN324" s="403"/>
      <c r="BO324" s="399"/>
      <c r="BP324" s="401"/>
      <c r="BQ324" s="403"/>
      <c r="BR324" s="405"/>
      <c r="BS324" s="566"/>
      <c r="BT324" s="409"/>
      <c r="BU324" s="401"/>
      <c r="BV324" s="403"/>
      <c r="BW324" s="399"/>
      <c r="BX324" s="401"/>
      <c r="BY324" s="403"/>
      <c r="BZ324" s="405"/>
      <c r="CA324" s="409"/>
    </row>
    <row r="325" spans="1:79" ht="13.5" customHeight="1" x14ac:dyDescent="0.15">
      <c r="A325" s="434" t="str">
        <f>IF(入力用!A325="","",入力用!A325)</f>
        <v/>
      </c>
      <c r="B325" s="427" t="str">
        <f>IF(入力用!B325="","",入力用!B325)</f>
        <v/>
      </c>
      <c r="C325" s="428"/>
      <c r="D325" s="428"/>
      <c r="E325" s="428"/>
      <c r="F325" s="428"/>
      <c r="G325" s="428"/>
      <c r="H325" s="428"/>
      <c r="I325" s="429"/>
      <c r="J325" s="570" t="str">
        <f>IF(入力用!F325="","",入力用!F325)</f>
        <v/>
      </c>
      <c r="K325" s="571"/>
      <c r="L325" s="571"/>
      <c r="M325" s="571"/>
      <c r="N325" s="571"/>
      <c r="O325" s="572"/>
      <c r="P325" s="427" t="str">
        <f>IF(入力用!G325="","",入力用!G325)</f>
        <v/>
      </c>
      <c r="Q325" s="428"/>
      <c r="R325" s="428"/>
      <c r="S325" s="428"/>
      <c r="T325" s="428"/>
      <c r="U325" s="428"/>
      <c r="V325" s="428"/>
      <c r="W325" s="428"/>
      <c r="X325" s="428"/>
      <c r="Y325" s="428"/>
      <c r="Z325" s="428"/>
      <c r="AA325" s="429"/>
      <c r="AB325" s="427" t="str">
        <f>IF(入力用!R325="","",入力用!R325)</f>
        <v/>
      </c>
      <c r="AC325" s="429"/>
      <c r="AD325" s="553" t="str">
        <f>IF(入力用!T325="","",入力用!T325)</f>
        <v/>
      </c>
      <c r="AE325" s="555" t="str">
        <f>IF(入力用!U325="","",入力用!U325)</f>
        <v/>
      </c>
      <c r="AF325" s="556"/>
      <c r="AG325" s="557"/>
      <c r="AH325" s="97" t="str">
        <f>IF(入力用!$AV325&lt;0,"▲","")</f>
        <v/>
      </c>
      <c r="AI325" s="99"/>
      <c r="AJ325" s="564" t="str">
        <f>IF(ABS(入力用!$AV325)&lt;100000,"",RIGHTB(INT(ABS(入力用!$AV325)/100000),1))</f>
        <v/>
      </c>
      <c r="AK325" s="565" t="str">
        <f>IF(ABS(入力用!$AV325)&lt;10000,"",RIGHTB(INT(ABS(入力用!$AV325)/10000),1))</f>
        <v/>
      </c>
      <c r="AL325" s="567" t="str">
        <f>IF(ABS(入力用!$AV325)&lt;1000,"",RIGHTB(INT(ABS(入力用!$AV325)/1000),1))</f>
        <v/>
      </c>
      <c r="AM325" s="564" t="str">
        <f>IF(ABS(入力用!$AV325)&lt;100,"",RIGHTB(INT(ABS(入力用!$AV325)/100),1))</f>
        <v/>
      </c>
      <c r="AN325" s="565" t="str">
        <f>IF(ABS(入力用!$AV325)&lt;10,"",RIGHTB(INT(ABS(入力用!$AV325)/10),1))</f>
        <v/>
      </c>
      <c r="AO325" s="542" t="str">
        <f>IF(ABS(入力用!$AV325)&lt;1,"",RIGHTB(入力用!$AV325,1))</f>
        <v/>
      </c>
      <c r="AP325" s="511" t="str">
        <f>IF(入力用!X325="","",IF(入力用!$AM325=3,"",RIGHTB(INT(入力用!$AT325/10),1)))</f>
        <v/>
      </c>
      <c r="AQ325" s="512" t="str">
        <f>IF(入力用!X325="","",RIGHTB(入力用!$AT325,1))</f>
        <v/>
      </c>
      <c r="AR325" s="514" t="s">
        <v>48</v>
      </c>
      <c r="AS325" s="97" t="str">
        <f>IF(入力用!$AV325&lt;0,"▲","")</f>
        <v/>
      </c>
      <c r="AT325" s="98"/>
      <c r="AU325" s="565" t="str">
        <f>IF(ABS(入力用!$BE325)&lt;10000,"",RIGHTB(INT(ABS(入力用!$BE325)/10000),1))</f>
        <v/>
      </c>
      <c r="AV325" s="567" t="str">
        <f>IF(ABS(入力用!$BE325)&lt;1000,"",RIGHTB(INT(ABS(入力用!$BE325)/1000),1))</f>
        <v/>
      </c>
      <c r="AW325" s="564" t="str">
        <f>IF(ABS(入力用!$BE325)&lt;100,"",RIGHTB(INT(ABS(入力用!$BE325)/100),1))</f>
        <v/>
      </c>
      <c r="AX325" s="565" t="str">
        <f>IF(ABS(入力用!$BE325)&lt;10,"",RIGHTB(INT(ABS(入力用!$BE325)/10),1))</f>
        <v/>
      </c>
      <c r="AY325" s="542" t="str">
        <f>IF(ABS(入力用!$BE325)=0,"",RIGHTB(入力用!$BE325,1))</f>
        <v/>
      </c>
      <c r="AZ325" s="410"/>
      <c r="BA325" s="568"/>
      <c r="BB325" s="568"/>
      <c r="BC325" s="569"/>
      <c r="BD325" s="412"/>
      <c r="BE325" s="413"/>
      <c r="BF325" s="413"/>
      <c r="BG325" s="413"/>
      <c r="BH325" s="413"/>
      <c r="BI325" s="414"/>
      <c r="BJ325" s="415"/>
      <c r="BK325" s="416"/>
      <c r="BL325" s="417"/>
      <c r="BM325" s="418"/>
      <c r="BN325" s="493"/>
      <c r="BO325" s="417"/>
      <c r="BP325" s="418"/>
      <c r="BQ325" s="493"/>
      <c r="BR325" s="563"/>
      <c r="BS325" s="566"/>
      <c r="BT325" s="475"/>
      <c r="BU325" s="418"/>
      <c r="BV325" s="493"/>
      <c r="BW325" s="417"/>
      <c r="BX325" s="418"/>
      <c r="BY325" s="493"/>
      <c r="BZ325" s="563"/>
      <c r="CA325" s="474"/>
    </row>
    <row r="326" spans="1:79" ht="13.5" customHeight="1" x14ac:dyDescent="0.15">
      <c r="A326" s="435"/>
      <c r="B326" s="430"/>
      <c r="C326" s="431"/>
      <c r="D326" s="431"/>
      <c r="E326" s="431"/>
      <c r="F326" s="431"/>
      <c r="G326" s="431"/>
      <c r="H326" s="431"/>
      <c r="I326" s="432"/>
      <c r="J326" s="547" t="str">
        <f>IF(入力用!F326="","",入力用!F326)</f>
        <v/>
      </c>
      <c r="K326" s="548"/>
      <c r="L326" s="548"/>
      <c r="M326" s="548"/>
      <c r="N326" s="548"/>
      <c r="O326" s="549"/>
      <c r="P326" s="430"/>
      <c r="Q326" s="431"/>
      <c r="R326" s="431"/>
      <c r="S326" s="431"/>
      <c r="T326" s="431"/>
      <c r="U326" s="431"/>
      <c r="V326" s="431"/>
      <c r="W326" s="431"/>
      <c r="X326" s="431"/>
      <c r="Y326" s="431"/>
      <c r="Z326" s="431"/>
      <c r="AA326" s="432"/>
      <c r="AB326" s="430"/>
      <c r="AC326" s="432"/>
      <c r="AD326" s="554"/>
      <c r="AE326" s="558"/>
      <c r="AF326" s="559"/>
      <c r="AG326" s="560"/>
      <c r="AH326" s="100" t="str">
        <f>IF(ABS(入力用!$AV325)&lt;10000000,"",RIGHTB(INT(ABS(入力用!$AV325)/10000000),1))</f>
        <v/>
      </c>
      <c r="AI326" s="101" t="str">
        <f>IF(ABS(入力用!$AV325)&lt;1000000,"",RIGHTB(INT(ABS(入力用!$AV325)/1000000),1))</f>
        <v/>
      </c>
      <c r="AJ326" s="564"/>
      <c r="AK326" s="565"/>
      <c r="AL326" s="567"/>
      <c r="AM326" s="564"/>
      <c r="AN326" s="565"/>
      <c r="AO326" s="542"/>
      <c r="AP326" s="511"/>
      <c r="AQ326" s="513"/>
      <c r="AR326" s="514"/>
      <c r="AS326" s="91" t="str">
        <f>IF(ABS(入力用!$BE325)&lt;1000000,"",RIGHTB(INT(ABS(入力用!$BE325)/1000000),1))</f>
        <v/>
      </c>
      <c r="AT326" s="93" t="str">
        <f>IF(ABS(入力用!$BE325)&lt;100000,"",RIGHTB(INT(ABS(入力用!$BE325)/100000),1))</f>
        <v/>
      </c>
      <c r="AU326" s="565"/>
      <c r="AV326" s="567"/>
      <c r="AW326" s="564"/>
      <c r="AX326" s="565"/>
      <c r="AY326" s="542"/>
      <c r="AZ326" s="411"/>
      <c r="BA326" s="388"/>
      <c r="BB326" s="388"/>
      <c r="BC326" s="390"/>
      <c r="BD326" s="378"/>
      <c r="BE326" s="379"/>
      <c r="BF326" s="379"/>
      <c r="BG326" s="379"/>
      <c r="BH326" s="379"/>
      <c r="BI326" s="380"/>
      <c r="BJ326" s="395"/>
      <c r="BK326" s="397"/>
      <c r="BL326" s="399"/>
      <c r="BM326" s="401"/>
      <c r="BN326" s="403"/>
      <c r="BO326" s="399"/>
      <c r="BP326" s="401"/>
      <c r="BQ326" s="403"/>
      <c r="BR326" s="405"/>
      <c r="BS326" s="566"/>
      <c r="BT326" s="409"/>
      <c r="BU326" s="401"/>
      <c r="BV326" s="403"/>
      <c r="BW326" s="399"/>
      <c r="BX326" s="401"/>
      <c r="BY326" s="403"/>
      <c r="BZ326" s="405"/>
      <c r="CA326" s="409"/>
    </row>
    <row r="327" spans="1:79" ht="13.5" customHeight="1" x14ac:dyDescent="0.15">
      <c r="A327" s="434" t="str">
        <f>IF(入力用!A327="","",入力用!A327)</f>
        <v/>
      </c>
      <c r="B327" s="427" t="str">
        <f>IF(入力用!B327="","",入力用!B327)</f>
        <v/>
      </c>
      <c r="C327" s="428"/>
      <c r="D327" s="428"/>
      <c r="E327" s="428"/>
      <c r="F327" s="428"/>
      <c r="G327" s="428"/>
      <c r="H327" s="428"/>
      <c r="I327" s="429"/>
      <c r="J327" s="570" t="str">
        <f>IF(入力用!F327="","",入力用!F327)</f>
        <v/>
      </c>
      <c r="K327" s="571"/>
      <c r="L327" s="571"/>
      <c r="M327" s="571"/>
      <c r="N327" s="571"/>
      <c r="O327" s="572"/>
      <c r="P327" s="427" t="str">
        <f>IF(入力用!G327="","",入力用!G327)</f>
        <v/>
      </c>
      <c r="Q327" s="428"/>
      <c r="R327" s="428"/>
      <c r="S327" s="428"/>
      <c r="T327" s="428"/>
      <c r="U327" s="428"/>
      <c r="V327" s="428"/>
      <c r="W327" s="428"/>
      <c r="X327" s="428"/>
      <c r="Y327" s="428"/>
      <c r="Z327" s="428"/>
      <c r="AA327" s="429"/>
      <c r="AB327" s="427" t="str">
        <f>IF(入力用!R327="","",入力用!R327)</f>
        <v/>
      </c>
      <c r="AC327" s="429"/>
      <c r="AD327" s="553" t="str">
        <f>IF(入力用!T327="","",入力用!T327)</f>
        <v/>
      </c>
      <c r="AE327" s="555" t="str">
        <f>IF(入力用!U327="","",入力用!U327)</f>
        <v/>
      </c>
      <c r="AF327" s="556"/>
      <c r="AG327" s="557"/>
      <c r="AH327" s="97" t="str">
        <f>IF(入力用!$AV327&lt;0,"▲","")</f>
        <v/>
      </c>
      <c r="AI327" s="99"/>
      <c r="AJ327" s="564" t="str">
        <f>IF(ABS(入力用!$AV327)&lt;100000,"",RIGHTB(INT(ABS(入力用!$AV327)/100000),1))</f>
        <v/>
      </c>
      <c r="AK327" s="565" t="str">
        <f>IF(ABS(入力用!$AV327)&lt;10000,"",RIGHTB(INT(ABS(入力用!$AV327)/10000),1))</f>
        <v/>
      </c>
      <c r="AL327" s="567" t="str">
        <f>IF(ABS(入力用!$AV327)&lt;1000,"",RIGHTB(INT(ABS(入力用!$AV327)/1000),1))</f>
        <v/>
      </c>
      <c r="AM327" s="564" t="str">
        <f>IF(ABS(入力用!$AV327)&lt;100,"",RIGHTB(INT(ABS(入力用!$AV327)/100),1))</f>
        <v/>
      </c>
      <c r="AN327" s="565" t="str">
        <f>IF(ABS(入力用!$AV327)&lt;10,"",RIGHTB(INT(ABS(入力用!$AV327)/10),1))</f>
        <v/>
      </c>
      <c r="AO327" s="542" t="str">
        <f>IF(ABS(入力用!$AV327)&lt;1,"",RIGHTB(入力用!$AV327,1))</f>
        <v/>
      </c>
      <c r="AP327" s="511" t="str">
        <f>IF(入力用!X327="","",IF(入力用!$AM327=3,"",RIGHTB(INT(入力用!$AT327/10),1)))</f>
        <v/>
      </c>
      <c r="AQ327" s="512" t="str">
        <f>IF(入力用!X327="","",RIGHTB(入力用!$AT327,1))</f>
        <v/>
      </c>
      <c r="AR327" s="514" t="s">
        <v>48</v>
      </c>
      <c r="AS327" s="97" t="str">
        <f>IF(入力用!$AV327&lt;0,"▲","")</f>
        <v/>
      </c>
      <c r="AT327" s="98"/>
      <c r="AU327" s="565" t="str">
        <f>IF(ABS(入力用!$BE327)&lt;10000,"",RIGHTB(INT(ABS(入力用!$BE327)/10000),1))</f>
        <v/>
      </c>
      <c r="AV327" s="567" t="str">
        <f>IF(ABS(入力用!$BE327)&lt;1000,"",RIGHTB(INT(ABS(入力用!$BE327)/1000),1))</f>
        <v/>
      </c>
      <c r="AW327" s="564" t="str">
        <f>IF(ABS(入力用!$BE327)&lt;100,"",RIGHTB(INT(ABS(入力用!$BE327)/100),1))</f>
        <v/>
      </c>
      <c r="AX327" s="565" t="str">
        <f>IF(ABS(入力用!$BE327)&lt;10,"",RIGHTB(INT(ABS(入力用!$BE327)/10),1))</f>
        <v/>
      </c>
      <c r="AY327" s="542" t="str">
        <f>IF(ABS(入力用!$BE327)=0,"",RIGHTB(入力用!$BE327,1))</f>
        <v/>
      </c>
      <c r="AZ327" s="410"/>
      <c r="BA327" s="568"/>
      <c r="BB327" s="568"/>
      <c r="BC327" s="569"/>
      <c r="BD327" s="412"/>
      <c r="BE327" s="413"/>
      <c r="BF327" s="413"/>
      <c r="BG327" s="413"/>
      <c r="BH327" s="413"/>
      <c r="BI327" s="414"/>
      <c r="BJ327" s="415"/>
      <c r="BK327" s="416"/>
      <c r="BL327" s="417"/>
      <c r="BM327" s="418"/>
      <c r="BN327" s="493"/>
      <c r="BO327" s="417"/>
      <c r="BP327" s="418"/>
      <c r="BQ327" s="493"/>
      <c r="BR327" s="563"/>
      <c r="BS327" s="566"/>
      <c r="BT327" s="475"/>
      <c r="BU327" s="418"/>
      <c r="BV327" s="493"/>
      <c r="BW327" s="417"/>
      <c r="BX327" s="418"/>
      <c r="BY327" s="493"/>
      <c r="BZ327" s="563"/>
      <c r="CA327" s="474"/>
    </row>
    <row r="328" spans="1:79" ht="13.5" customHeight="1" x14ac:dyDescent="0.15">
      <c r="A328" s="435"/>
      <c r="B328" s="430"/>
      <c r="C328" s="431"/>
      <c r="D328" s="431"/>
      <c r="E328" s="431"/>
      <c r="F328" s="431"/>
      <c r="G328" s="431"/>
      <c r="H328" s="431"/>
      <c r="I328" s="432"/>
      <c r="J328" s="547" t="str">
        <f>IF(入力用!F328="","",入力用!F328)</f>
        <v/>
      </c>
      <c r="K328" s="548"/>
      <c r="L328" s="548"/>
      <c r="M328" s="548"/>
      <c r="N328" s="548"/>
      <c r="O328" s="549"/>
      <c r="P328" s="430"/>
      <c r="Q328" s="431"/>
      <c r="R328" s="431"/>
      <c r="S328" s="431"/>
      <c r="T328" s="431"/>
      <c r="U328" s="431"/>
      <c r="V328" s="431"/>
      <c r="W328" s="431"/>
      <c r="X328" s="431"/>
      <c r="Y328" s="431"/>
      <c r="Z328" s="431"/>
      <c r="AA328" s="432"/>
      <c r="AB328" s="430"/>
      <c r="AC328" s="432"/>
      <c r="AD328" s="554"/>
      <c r="AE328" s="558"/>
      <c r="AF328" s="559"/>
      <c r="AG328" s="560"/>
      <c r="AH328" s="100" t="str">
        <f>IF(ABS(入力用!$AV327)&lt;10000000,"",RIGHTB(INT(ABS(入力用!$AV327)/10000000),1))</f>
        <v/>
      </c>
      <c r="AI328" s="101" t="str">
        <f>IF(ABS(入力用!$AV327)&lt;1000000,"",RIGHTB(INT(ABS(入力用!$AV327)/1000000),1))</f>
        <v/>
      </c>
      <c r="AJ328" s="564"/>
      <c r="AK328" s="565"/>
      <c r="AL328" s="567"/>
      <c r="AM328" s="564"/>
      <c r="AN328" s="565"/>
      <c r="AO328" s="542"/>
      <c r="AP328" s="511"/>
      <c r="AQ328" s="513"/>
      <c r="AR328" s="514"/>
      <c r="AS328" s="91" t="str">
        <f>IF(ABS(入力用!$BE327)&lt;1000000,"",RIGHTB(INT(ABS(入力用!$BE327)/1000000),1))</f>
        <v/>
      </c>
      <c r="AT328" s="93" t="str">
        <f>IF(ABS(入力用!$BE327)&lt;100000,"",RIGHTB(INT(ABS(入力用!$BE327)/100000),1))</f>
        <v/>
      </c>
      <c r="AU328" s="565"/>
      <c r="AV328" s="567"/>
      <c r="AW328" s="564"/>
      <c r="AX328" s="565"/>
      <c r="AY328" s="542"/>
      <c r="AZ328" s="411"/>
      <c r="BA328" s="388"/>
      <c r="BB328" s="388"/>
      <c r="BC328" s="390"/>
      <c r="BD328" s="378"/>
      <c r="BE328" s="379"/>
      <c r="BF328" s="379"/>
      <c r="BG328" s="379"/>
      <c r="BH328" s="379"/>
      <c r="BI328" s="380"/>
      <c r="BJ328" s="395"/>
      <c r="BK328" s="397"/>
      <c r="BL328" s="399"/>
      <c r="BM328" s="401"/>
      <c r="BN328" s="403"/>
      <c r="BO328" s="399"/>
      <c r="BP328" s="401"/>
      <c r="BQ328" s="403"/>
      <c r="BR328" s="405"/>
      <c r="BS328" s="566"/>
      <c r="BT328" s="409"/>
      <c r="BU328" s="401"/>
      <c r="BV328" s="403"/>
      <c r="BW328" s="399"/>
      <c r="BX328" s="401"/>
      <c r="BY328" s="403"/>
      <c r="BZ328" s="405"/>
      <c r="CA328" s="409"/>
    </row>
    <row r="329" spans="1:79" ht="13.5" customHeight="1" x14ac:dyDescent="0.15">
      <c r="A329" s="434" t="str">
        <f>IF(入力用!A329="","",入力用!A329)</f>
        <v/>
      </c>
      <c r="B329" s="427" t="str">
        <f>IF(入力用!B329="","",入力用!B329)</f>
        <v/>
      </c>
      <c r="C329" s="428"/>
      <c r="D329" s="428"/>
      <c r="E329" s="428"/>
      <c r="F329" s="428"/>
      <c r="G329" s="428"/>
      <c r="H329" s="428"/>
      <c r="I329" s="429"/>
      <c r="J329" s="570" t="str">
        <f>IF(入力用!F329="","",入力用!F329)</f>
        <v/>
      </c>
      <c r="K329" s="571"/>
      <c r="L329" s="571"/>
      <c r="M329" s="571"/>
      <c r="N329" s="571"/>
      <c r="O329" s="572"/>
      <c r="P329" s="427" t="str">
        <f>IF(入力用!G329="","",入力用!G329)</f>
        <v/>
      </c>
      <c r="Q329" s="428"/>
      <c r="R329" s="428"/>
      <c r="S329" s="428"/>
      <c r="T329" s="428"/>
      <c r="U329" s="428"/>
      <c r="V329" s="428"/>
      <c r="W329" s="428"/>
      <c r="X329" s="428"/>
      <c r="Y329" s="428"/>
      <c r="Z329" s="428"/>
      <c r="AA329" s="429"/>
      <c r="AB329" s="427" t="str">
        <f>IF(入力用!R329="","",入力用!R329)</f>
        <v/>
      </c>
      <c r="AC329" s="429"/>
      <c r="AD329" s="553" t="str">
        <f>IF(入力用!T329="","",入力用!T329)</f>
        <v/>
      </c>
      <c r="AE329" s="555" t="str">
        <f>IF(入力用!U329="","",入力用!U329)</f>
        <v/>
      </c>
      <c r="AF329" s="556"/>
      <c r="AG329" s="557"/>
      <c r="AH329" s="97" t="str">
        <f>IF(入力用!$AV329&lt;0,"▲","")</f>
        <v/>
      </c>
      <c r="AI329" s="99"/>
      <c r="AJ329" s="564" t="str">
        <f>IF(ABS(入力用!$AV329)&lt;100000,"",RIGHTB(INT(ABS(入力用!$AV329)/100000),1))</f>
        <v/>
      </c>
      <c r="AK329" s="565" t="str">
        <f>IF(ABS(入力用!$AV329)&lt;10000,"",RIGHTB(INT(ABS(入力用!$AV329)/10000),1))</f>
        <v/>
      </c>
      <c r="AL329" s="567" t="str">
        <f>IF(ABS(入力用!$AV329)&lt;1000,"",RIGHTB(INT(ABS(入力用!$AV329)/1000),1))</f>
        <v/>
      </c>
      <c r="AM329" s="564" t="str">
        <f>IF(ABS(入力用!$AV329)&lt;100,"",RIGHTB(INT(ABS(入力用!$AV329)/100),1))</f>
        <v/>
      </c>
      <c r="AN329" s="565" t="str">
        <f>IF(ABS(入力用!$AV329)&lt;10,"",RIGHTB(INT(ABS(入力用!$AV329)/10),1))</f>
        <v/>
      </c>
      <c r="AO329" s="542" t="str">
        <f>IF(ABS(入力用!$AV329)&lt;1,"",RIGHTB(入力用!$AV329,1))</f>
        <v/>
      </c>
      <c r="AP329" s="511" t="str">
        <f>IF(入力用!X329="","",IF(入力用!$AM329=3,"",RIGHTB(INT(入力用!$AT329/10),1)))</f>
        <v/>
      </c>
      <c r="AQ329" s="512" t="str">
        <f>IF(入力用!X329="","",RIGHTB(入力用!$AT329,1))</f>
        <v/>
      </c>
      <c r="AR329" s="514" t="s">
        <v>48</v>
      </c>
      <c r="AS329" s="97" t="str">
        <f>IF(入力用!$AV329&lt;0,"▲","")</f>
        <v/>
      </c>
      <c r="AT329" s="98"/>
      <c r="AU329" s="565" t="str">
        <f>IF(ABS(入力用!$BE329)&lt;10000,"",RIGHTB(INT(ABS(入力用!$BE329)/10000),1))</f>
        <v/>
      </c>
      <c r="AV329" s="567" t="str">
        <f>IF(ABS(入力用!$BE329)&lt;1000,"",RIGHTB(INT(ABS(入力用!$BE329)/1000),1))</f>
        <v/>
      </c>
      <c r="AW329" s="564" t="str">
        <f>IF(ABS(入力用!$BE329)&lt;100,"",RIGHTB(INT(ABS(入力用!$BE329)/100),1))</f>
        <v/>
      </c>
      <c r="AX329" s="565" t="str">
        <f>IF(ABS(入力用!$BE329)&lt;10,"",RIGHTB(INT(ABS(入力用!$BE329)/10),1))</f>
        <v/>
      </c>
      <c r="AY329" s="542" t="str">
        <f>IF(ABS(入力用!$BE329)=0,"",RIGHTB(入力用!$BE329,1))</f>
        <v/>
      </c>
      <c r="AZ329" s="410"/>
      <c r="BA329" s="568"/>
      <c r="BB329" s="568"/>
      <c r="BC329" s="569"/>
      <c r="BD329" s="412"/>
      <c r="BE329" s="413"/>
      <c r="BF329" s="413"/>
      <c r="BG329" s="413"/>
      <c r="BH329" s="413"/>
      <c r="BI329" s="414"/>
      <c r="BJ329" s="415"/>
      <c r="BK329" s="416"/>
      <c r="BL329" s="417"/>
      <c r="BM329" s="418"/>
      <c r="BN329" s="493"/>
      <c r="BO329" s="417"/>
      <c r="BP329" s="418"/>
      <c r="BQ329" s="493"/>
      <c r="BR329" s="563"/>
      <c r="BS329" s="566"/>
      <c r="BT329" s="475"/>
      <c r="BU329" s="418"/>
      <c r="BV329" s="493"/>
      <c r="BW329" s="417"/>
      <c r="BX329" s="418"/>
      <c r="BY329" s="493"/>
      <c r="BZ329" s="563"/>
      <c r="CA329" s="474"/>
    </row>
    <row r="330" spans="1:79" ht="13.5" customHeight="1" x14ac:dyDescent="0.15">
      <c r="A330" s="435"/>
      <c r="B330" s="430"/>
      <c r="C330" s="431"/>
      <c r="D330" s="431"/>
      <c r="E330" s="431"/>
      <c r="F330" s="431"/>
      <c r="G330" s="431"/>
      <c r="H330" s="431"/>
      <c r="I330" s="432"/>
      <c r="J330" s="547" t="str">
        <f>IF(入力用!F330="","",入力用!F330)</f>
        <v/>
      </c>
      <c r="K330" s="548"/>
      <c r="L330" s="548"/>
      <c r="M330" s="548"/>
      <c r="N330" s="548"/>
      <c r="O330" s="549"/>
      <c r="P330" s="430"/>
      <c r="Q330" s="431"/>
      <c r="R330" s="431"/>
      <c r="S330" s="431"/>
      <c r="T330" s="431"/>
      <c r="U330" s="431"/>
      <c r="V330" s="431"/>
      <c r="W330" s="431"/>
      <c r="X330" s="431"/>
      <c r="Y330" s="431"/>
      <c r="Z330" s="431"/>
      <c r="AA330" s="432"/>
      <c r="AB330" s="430"/>
      <c r="AC330" s="432"/>
      <c r="AD330" s="554"/>
      <c r="AE330" s="558"/>
      <c r="AF330" s="559"/>
      <c r="AG330" s="560"/>
      <c r="AH330" s="100" t="str">
        <f>IF(ABS(入力用!$AV329)&lt;10000000,"",RIGHTB(INT(ABS(入力用!$AV329)/10000000),1))</f>
        <v/>
      </c>
      <c r="AI330" s="101" t="str">
        <f>IF(ABS(入力用!$AV329)&lt;1000000,"",RIGHTB(INT(ABS(入力用!$AV329)/1000000),1))</f>
        <v/>
      </c>
      <c r="AJ330" s="564"/>
      <c r="AK330" s="565"/>
      <c r="AL330" s="567"/>
      <c r="AM330" s="564"/>
      <c r="AN330" s="565"/>
      <c r="AO330" s="542"/>
      <c r="AP330" s="511"/>
      <c r="AQ330" s="513"/>
      <c r="AR330" s="514"/>
      <c r="AS330" s="91" t="str">
        <f>IF(ABS(入力用!$BE329)&lt;1000000,"",RIGHTB(INT(ABS(入力用!$BE329)/1000000),1))</f>
        <v/>
      </c>
      <c r="AT330" s="93" t="str">
        <f>IF(ABS(入力用!$BE329)&lt;100000,"",RIGHTB(INT(ABS(入力用!$BE329)/100000),1))</f>
        <v/>
      </c>
      <c r="AU330" s="565"/>
      <c r="AV330" s="567"/>
      <c r="AW330" s="564"/>
      <c r="AX330" s="565"/>
      <c r="AY330" s="542"/>
      <c r="AZ330" s="411"/>
      <c r="BA330" s="388"/>
      <c r="BB330" s="388"/>
      <c r="BC330" s="390"/>
      <c r="BD330" s="378"/>
      <c r="BE330" s="379"/>
      <c r="BF330" s="379"/>
      <c r="BG330" s="379"/>
      <c r="BH330" s="379"/>
      <c r="BI330" s="380"/>
      <c r="BJ330" s="395"/>
      <c r="BK330" s="397"/>
      <c r="BL330" s="399"/>
      <c r="BM330" s="401"/>
      <c r="BN330" s="403"/>
      <c r="BO330" s="399"/>
      <c r="BP330" s="401"/>
      <c r="BQ330" s="403"/>
      <c r="BR330" s="405"/>
      <c r="BS330" s="566"/>
      <c r="BT330" s="409"/>
      <c r="BU330" s="401"/>
      <c r="BV330" s="403"/>
      <c r="BW330" s="399"/>
      <c r="BX330" s="401"/>
      <c r="BY330" s="403"/>
      <c r="BZ330" s="405"/>
      <c r="CA330" s="409"/>
    </row>
    <row r="331" spans="1:79" ht="13.5" customHeight="1" x14ac:dyDescent="0.15">
      <c r="A331" s="434" t="str">
        <f>IF(入力用!A331="","",入力用!A331)</f>
        <v/>
      </c>
      <c r="B331" s="427" t="str">
        <f>IF(入力用!B331="","",入力用!B331)</f>
        <v/>
      </c>
      <c r="C331" s="428"/>
      <c r="D331" s="428"/>
      <c r="E331" s="428"/>
      <c r="F331" s="428"/>
      <c r="G331" s="428"/>
      <c r="H331" s="428"/>
      <c r="I331" s="429"/>
      <c r="J331" s="570" t="str">
        <f>IF(入力用!F331="","",入力用!F331)</f>
        <v/>
      </c>
      <c r="K331" s="571"/>
      <c r="L331" s="571"/>
      <c r="M331" s="571"/>
      <c r="N331" s="571"/>
      <c r="O331" s="572"/>
      <c r="P331" s="427" t="str">
        <f>IF(入力用!G331="","",入力用!G331)</f>
        <v/>
      </c>
      <c r="Q331" s="428"/>
      <c r="R331" s="428"/>
      <c r="S331" s="428"/>
      <c r="T331" s="428"/>
      <c r="U331" s="428"/>
      <c r="V331" s="428"/>
      <c r="W331" s="428"/>
      <c r="X331" s="428"/>
      <c r="Y331" s="428"/>
      <c r="Z331" s="428"/>
      <c r="AA331" s="429"/>
      <c r="AB331" s="427" t="str">
        <f>IF(入力用!R331="","",入力用!R331)</f>
        <v/>
      </c>
      <c r="AC331" s="429"/>
      <c r="AD331" s="553" t="str">
        <f>IF(入力用!T331="","",入力用!T331)</f>
        <v/>
      </c>
      <c r="AE331" s="555" t="str">
        <f>IF(入力用!U331="","",入力用!U331)</f>
        <v/>
      </c>
      <c r="AF331" s="556"/>
      <c r="AG331" s="557"/>
      <c r="AH331" s="97" t="str">
        <f>IF(入力用!$AV331&lt;0,"▲","")</f>
        <v/>
      </c>
      <c r="AI331" s="99"/>
      <c r="AJ331" s="564" t="str">
        <f>IF(ABS(入力用!$AV331)&lt;100000,"",RIGHTB(INT(ABS(入力用!$AV331)/100000),1))</f>
        <v/>
      </c>
      <c r="AK331" s="565" t="str">
        <f>IF(ABS(入力用!$AV331)&lt;10000,"",RIGHTB(INT(ABS(入力用!$AV331)/10000),1))</f>
        <v/>
      </c>
      <c r="AL331" s="567" t="str">
        <f>IF(ABS(入力用!$AV331)&lt;1000,"",RIGHTB(INT(ABS(入力用!$AV331)/1000),1))</f>
        <v/>
      </c>
      <c r="AM331" s="564" t="str">
        <f>IF(ABS(入力用!$AV331)&lt;100,"",RIGHTB(INT(ABS(入力用!$AV331)/100),1))</f>
        <v/>
      </c>
      <c r="AN331" s="565" t="str">
        <f>IF(ABS(入力用!$AV331)&lt;10,"",RIGHTB(INT(ABS(入力用!$AV331)/10),1))</f>
        <v/>
      </c>
      <c r="AO331" s="542" t="str">
        <f>IF(ABS(入力用!$AV331)&lt;1,"",RIGHTB(入力用!$AV331,1))</f>
        <v/>
      </c>
      <c r="AP331" s="511" t="str">
        <f>IF(入力用!X331="","",IF(入力用!$AM331=3,"",RIGHTB(INT(入力用!$AT331/10),1)))</f>
        <v/>
      </c>
      <c r="AQ331" s="512" t="str">
        <f>IF(入力用!X331="","",RIGHTB(入力用!$AT331,1))</f>
        <v/>
      </c>
      <c r="AR331" s="514" t="s">
        <v>48</v>
      </c>
      <c r="AS331" s="97" t="str">
        <f>IF(入力用!$AV331&lt;0,"▲","")</f>
        <v/>
      </c>
      <c r="AT331" s="98"/>
      <c r="AU331" s="565" t="str">
        <f>IF(ABS(入力用!$BE331)&lt;10000,"",RIGHTB(INT(ABS(入力用!$BE331)/10000),1))</f>
        <v/>
      </c>
      <c r="AV331" s="567" t="str">
        <f>IF(ABS(入力用!$BE331)&lt;1000,"",RIGHTB(INT(ABS(入力用!$BE331)/1000),1))</f>
        <v/>
      </c>
      <c r="AW331" s="564" t="str">
        <f>IF(ABS(入力用!$BE331)&lt;100,"",RIGHTB(INT(ABS(入力用!$BE331)/100),1))</f>
        <v/>
      </c>
      <c r="AX331" s="565" t="str">
        <f>IF(ABS(入力用!$BE331)&lt;10,"",RIGHTB(INT(ABS(入力用!$BE331)/10),1))</f>
        <v/>
      </c>
      <c r="AY331" s="542" t="str">
        <f>IF(ABS(入力用!$BE331)=0,"",RIGHTB(入力用!$BE331,1))</f>
        <v/>
      </c>
      <c r="AZ331" s="410"/>
      <c r="BA331" s="568"/>
      <c r="BB331" s="568"/>
      <c r="BC331" s="569"/>
      <c r="BD331" s="412"/>
      <c r="BE331" s="413"/>
      <c r="BF331" s="413"/>
      <c r="BG331" s="413"/>
      <c r="BH331" s="413"/>
      <c r="BI331" s="414"/>
      <c r="BJ331" s="415"/>
      <c r="BK331" s="416"/>
      <c r="BL331" s="417"/>
      <c r="BM331" s="418"/>
      <c r="BN331" s="493"/>
      <c r="BO331" s="417"/>
      <c r="BP331" s="418"/>
      <c r="BQ331" s="493"/>
      <c r="BR331" s="563"/>
      <c r="BS331" s="566"/>
      <c r="BT331" s="475"/>
      <c r="BU331" s="418"/>
      <c r="BV331" s="493"/>
      <c r="BW331" s="417"/>
      <c r="BX331" s="418"/>
      <c r="BY331" s="493"/>
      <c r="BZ331" s="563"/>
      <c r="CA331" s="474"/>
    </row>
    <row r="332" spans="1:79" ht="13.5" customHeight="1" x14ac:dyDescent="0.15">
      <c r="A332" s="435"/>
      <c r="B332" s="430"/>
      <c r="C332" s="431"/>
      <c r="D332" s="431"/>
      <c r="E332" s="431"/>
      <c r="F332" s="431"/>
      <c r="G332" s="431"/>
      <c r="H332" s="431"/>
      <c r="I332" s="432"/>
      <c r="J332" s="547" t="str">
        <f>IF(入力用!F332="","",入力用!F332)</f>
        <v/>
      </c>
      <c r="K332" s="548"/>
      <c r="L332" s="548"/>
      <c r="M332" s="548"/>
      <c r="N332" s="548"/>
      <c r="O332" s="549"/>
      <c r="P332" s="430"/>
      <c r="Q332" s="431"/>
      <c r="R332" s="431"/>
      <c r="S332" s="431"/>
      <c r="T332" s="431"/>
      <c r="U332" s="431"/>
      <c r="V332" s="431"/>
      <c r="W332" s="431"/>
      <c r="X332" s="431"/>
      <c r="Y332" s="431"/>
      <c r="Z332" s="431"/>
      <c r="AA332" s="432"/>
      <c r="AB332" s="430"/>
      <c r="AC332" s="432"/>
      <c r="AD332" s="554"/>
      <c r="AE332" s="558"/>
      <c r="AF332" s="559"/>
      <c r="AG332" s="560"/>
      <c r="AH332" s="100" t="str">
        <f>IF(ABS(入力用!$AV331)&lt;10000000,"",RIGHTB(INT(ABS(入力用!$AV331)/10000000),1))</f>
        <v/>
      </c>
      <c r="AI332" s="101" t="str">
        <f>IF(ABS(入力用!$AV331)&lt;1000000,"",RIGHTB(INT(ABS(入力用!$AV331)/1000000),1))</f>
        <v/>
      </c>
      <c r="AJ332" s="564"/>
      <c r="AK332" s="565"/>
      <c r="AL332" s="567"/>
      <c r="AM332" s="564"/>
      <c r="AN332" s="565"/>
      <c r="AO332" s="542"/>
      <c r="AP332" s="511"/>
      <c r="AQ332" s="513"/>
      <c r="AR332" s="514"/>
      <c r="AS332" s="91" t="str">
        <f>IF(ABS(入力用!$BE331)&lt;1000000,"",RIGHTB(INT(ABS(入力用!$BE331)/1000000),1))</f>
        <v/>
      </c>
      <c r="AT332" s="93" t="str">
        <f>IF(ABS(入力用!$BE331)&lt;100000,"",RIGHTB(INT(ABS(入力用!$BE331)/100000),1))</f>
        <v/>
      </c>
      <c r="AU332" s="565"/>
      <c r="AV332" s="567"/>
      <c r="AW332" s="564"/>
      <c r="AX332" s="565"/>
      <c r="AY332" s="542"/>
      <c r="AZ332" s="411"/>
      <c r="BA332" s="388"/>
      <c r="BB332" s="388"/>
      <c r="BC332" s="390"/>
      <c r="BD332" s="378"/>
      <c r="BE332" s="379"/>
      <c r="BF332" s="379"/>
      <c r="BG332" s="379"/>
      <c r="BH332" s="379"/>
      <c r="BI332" s="380"/>
      <c r="BJ332" s="395"/>
      <c r="BK332" s="397"/>
      <c r="BL332" s="399"/>
      <c r="BM332" s="401"/>
      <c r="BN332" s="403"/>
      <c r="BO332" s="399"/>
      <c r="BP332" s="401"/>
      <c r="BQ332" s="403"/>
      <c r="BR332" s="405"/>
      <c r="BS332" s="566"/>
      <c r="BT332" s="409"/>
      <c r="BU332" s="401"/>
      <c r="BV332" s="403"/>
      <c r="BW332" s="399"/>
      <c r="BX332" s="401"/>
      <c r="BY332" s="403"/>
      <c r="BZ332" s="405"/>
      <c r="CA332" s="409"/>
    </row>
    <row r="333" spans="1:79" ht="13.5" customHeight="1" x14ac:dyDescent="0.15">
      <c r="A333" s="434" t="str">
        <f>IF(入力用!A333="","",入力用!A333)</f>
        <v/>
      </c>
      <c r="B333" s="427" t="str">
        <f>IF(入力用!B333="","",入力用!B333)</f>
        <v/>
      </c>
      <c r="C333" s="428"/>
      <c r="D333" s="428"/>
      <c r="E333" s="428"/>
      <c r="F333" s="428"/>
      <c r="G333" s="428"/>
      <c r="H333" s="428"/>
      <c r="I333" s="429"/>
      <c r="J333" s="570" t="str">
        <f>IF(入力用!F333="","",入力用!F333)</f>
        <v/>
      </c>
      <c r="K333" s="571"/>
      <c r="L333" s="571"/>
      <c r="M333" s="571"/>
      <c r="N333" s="571"/>
      <c r="O333" s="572"/>
      <c r="P333" s="427" t="str">
        <f>IF(入力用!G333="","",入力用!G333)</f>
        <v/>
      </c>
      <c r="Q333" s="428"/>
      <c r="R333" s="428"/>
      <c r="S333" s="428"/>
      <c r="T333" s="428"/>
      <c r="U333" s="428"/>
      <c r="V333" s="428"/>
      <c r="W333" s="428"/>
      <c r="X333" s="428"/>
      <c r="Y333" s="428"/>
      <c r="Z333" s="428"/>
      <c r="AA333" s="429"/>
      <c r="AB333" s="427" t="str">
        <f>IF(入力用!R333="","",入力用!R333)</f>
        <v/>
      </c>
      <c r="AC333" s="429"/>
      <c r="AD333" s="553" t="str">
        <f>IF(入力用!T333="","",入力用!T333)</f>
        <v/>
      </c>
      <c r="AE333" s="555" t="str">
        <f>IF(入力用!U333="","",入力用!U333)</f>
        <v/>
      </c>
      <c r="AF333" s="556"/>
      <c r="AG333" s="557"/>
      <c r="AH333" s="97" t="str">
        <f>IF(入力用!$AV333&lt;0,"▲","")</f>
        <v/>
      </c>
      <c r="AI333" s="99"/>
      <c r="AJ333" s="564" t="str">
        <f>IF(ABS(入力用!$AV333)&lt;100000,"",RIGHTB(INT(ABS(入力用!$AV333)/100000),1))</f>
        <v/>
      </c>
      <c r="AK333" s="565" t="str">
        <f>IF(ABS(入力用!$AV333)&lt;10000,"",RIGHTB(INT(ABS(入力用!$AV333)/10000),1))</f>
        <v/>
      </c>
      <c r="AL333" s="567" t="str">
        <f>IF(ABS(入力用!$AV333)&lt;1000,"",RIGHTB(INT(ABS(入力用!$AV333)/1000),1))</f>
        <v/>
      </c>
      <c r="AM333" s="564" t="str">
        <f>IF(ABS(入力用!$AV333)&lt;100,"",RIGHTB(INT(ABS(入力用!$AV333)/100),1))</f>
        <v/>
      </c>
      <c r="AN333" s="565" t="str">
        <f>IF(ABS(入力用!$AV333)&lt;10,"",RIGHTB(INT(ABS(入力用!$AV333)/10),1))</f>
        <v/>
      </c>
      <c r="AO333" s="542" t="str">
        <f>IF(ABS(入力用!$AV333)&lt;1,"",RIGHTB(入力用!$AV333,1))</f>
        <v/>
      </c>
      <c r="AP333" s="511" t="str">
        <f>IF(入力用!X333="","",IF(入力用!$AM333=3,"",RIGHTB(INT(入力用!$AT333/10),1)))</f>
        <v/>
      </c>
      <c r="AQ333" s="512" t="str">
        <f>IF(入力用!X333="","",RIGHTB(入力用!$AT333,1))</f>
        <v/>
      </c>
      <c r="AR333" s="514" t="s">
        <v>48</v>
      </c>
      <c r="AS333" s="97" t="str">
        <f>IF(入力用!$AV333&lt;0,"▲","")</f>
        <v/>
      </c>
      <c r="AT333" s="98"/>
      <c r="AU333" s="565" t="str">
        <f>IF(ABS(入力用!$BE333)&lt;10000,"",RIGHTB(INT(ABS(入力用!$BE333)/10000),1))</f>
        <v/>
      </c>
      <c r="AV333" s="567" t="str">
        <f>IF(ABS(入力用!$BE333)&lt;1000,"",RIGHTB(INT(ABS(入力用!$BE333)/1000),1))</f>
        <v/>
      </c>
      <c r="AW333" s="564" t="str">
        <f>IF(ABS(入力用!$BE333)&lt;100,"",RIGHTB(INT(ABS(入力用!$BE333)/100),1))</f>
        <v/>
      </c>
      <c r="AX333" s="565" t="str">
        <f>IF(ABS(入力用!$BE333)&lt;10,"",RIGHTB(INT(ABS(入力用!$BE333)/10),1))</f>
        <v/>
      </c>
      <c r="AY333" s="542" t="str">
        <f>IF(ABS(入力用!$BE333)=0,"",RIGHTB(入力用!$BE333,1))</f>
        <v/>
      </c>
      <c r="AZ333" s="410"/>
      <c r="BA333" s="568"/>
      <c r="BB333" s="568"/>
      <c r="BC333" s="569"/>
      <c r="BD333" s="412"/>
      <c r="BE333" s="413"/>
      <c r="BF333" s="413"/>
      <c r="BG333" s="413"/>
      <c r="BH333" s="413"/>
      <c r="BI333" s="414"/>
      <c r="BJ333" s="415"/>
      <c r="BK333" s="416"/>
      <c r="BL333" s="417"/>
      <c r="BM333" s="418"/>
      <c r="BN333" s="493"/>
      <c r="BO333" s="417"/>
      <c r="BP333" s="418"/>
      <c r="BQ333" s="493"/>
      <c r="BR333" s="563"/>
      <c r="BS333" s="566"/>
      <c r="BT333" s="475"/>
      <c r="BU333" s="418"/>
      <c r="BV333" s="493"/>
      <c r="BW333" s="417"/>
      <c r="BX333" s="418"/>
      <c r="BY333" s="493"/>
      <c r="BZ333" s="563"/>
      <c r="CA333" s="474"/>
    </row>
    <row r="334" spans="1:79" ht="13.5" customHeight="1" x14ac:dyDescent="0.15">
      <c r="A334" s="435"/>
      <c r="B334" s="430"/>
      <c r="C334" s="431"/>
      <c r="D334" s="431"/>
      <c r="E334" s="431"/>
      <c r="F334" s="431"/>
      <c r="G334" s="431"/>
      <c r="H334" s="431"/>
      <c r="I334" s="432"/>
      <c r="J334" s="547" t="str">
        <f>IF(入力用!F334="","",入力用!F334)</f>
        <v/>
      </c>
      <c r="K334" s="548"/>
      <c r="L334" s="548"/>
      <c r="M334" s="548"/>
      <c r="N334" s="548"/>
      <c r="O334" s="549"/>
      <c r="P334" s="430"/>
      <c r="Q334" s="431"/>
      <c r="R334" s="431"/>
      <c r="S334" s="431"/>
      <c r="T334" s="431"/>
      <c r="U334" s="431"/>
      <c r="V334" s="431"/>
      <c r="W334" s="431"/>
      <c r="X334" s="431"/>
      <c r="Y334" s="431"/>
      <c r="Z334" s="431"/>
      <c r="AA334" s="432"/>
      <c r="AB334" s="430"/>
      <c r="AC334" s="432"/>
      <c r="AD334" s="554"/>
      <c r="AE334" s="558"/>
      <c r="AF334" s="559"/>
      <c r="AG334" s="560"/>
      <c r="AH334" s="100" t="str">
        <f>IF(ABS(入力用!$AV333)&lt;10000000,"",RIGHTB(INT(ABS(入力用!$AV333)/10000000),1))</f>
        <v/>
      </c>
      <c r="AI334" s="101" t="str">
        <f>IF(ABS(入力用!$AV333)&lt;1000000,"",RIGHTB(INT(ABS(入力用!$AV333)/1000000),1))</f>
        <v/>
      </c>
      <c r="AJ334" s="564"/>
      <c r="AK334" s="565"/>
      <c r="AL334" s="567"/>
      <c r="AM334" s="564"/>
      <c r="AN334" s="565"/>
      <c r="AO334" s="542"/>
      <c r="AP334" s="511"/>
      <c r="AQ334" s="513"/>
      <c r="AR334" s="514"/>
      <c r="AS334" s="91" t="str">
        <f>IF(ABS(入力用!$BE333)&lt;1000000,"",RIGHTB(INT(ABS(入力用!$BE333)/1000000),1))</f>
        <v/>
      </c>
      <c r="AT334" s="93" t="str">
        <f>IF(ABS(入力用!$BE333)&lt;100000,"",RIGHTB(INT(ABS(入力用!$BE333)/100000),1))</f>
        <v/>
      </c>
      <c r="AU334" s="565"/>
      <c r="AV334" s="567"/>
      <c r="AW334" s="564"/>
      <c r="AX334" s="565"/>
      <c r="AY334" s="542"/>
      <c r="AZ334" s="411"/>
      <c r="BA334" s="388"/>
      <c r="BB334" s="388"/>
      <c r="BC334" s="390"/>
      <c r="BD334" s="378"/>
      <c r="BE334" s="379"/>
      <c r="BF334" s="379"/>
      <c r="BG334" s="379"/>
      <c r="BH334" s="379"/>
      <c r="BI334" s="380"/>
      <c r="BJ334" s="395"/>
      <c r="BK334" s="397"/>
      <c r="BL334" s="399"/>
      <c r="BM334" s="401"/>
      <c r="BN334" s="403"/>
      <c r="BO334" s="399"/>
      <c r="BP334" s="401"/>
      <c r="BQ334" s="403"/>
      <c r="BR334" s="405"/>
      <c r="BS334" s="566"/>
      <c r="BT334" s="409"/>
      <c r="BU334" s="401"/>
      <c r="BV334" s="403"/>
      <c r="BW334" s="399"/>
      <c r="BX334" s="401"/>
      <c r="BY334" s="403"/>
      <c r="BZ334" s="405"/>
      <c r="CA334" s="409"/>
    </row>
    <row r="335" spans="1:79" ht="13.5" customHeight="1" x14ac:dyDescent="0.15">
      <c r="A335" s="434" t="str">
        <f>IF(入力用!A335="","",入力用!A335)</f>
        <v/>
      </c>
      <c r="B335" s="427" t="str">
        <f>IF(入力用!B335="","",入力用!B335)</f>
        <v/>
      </c>
      <c r="C335" s="428"/>
      <c r="D335" s="428"/>
      <c r="E335" s="428"/>
      <c r="F335" s="428"/>
      <c r="G335" s="428"/>
      <c r="H335" s="428"/>
      <c r="I335" s="429"/>
      <c r="J335" s="570" t="str">
        <f>IF(入力用!F335="","",入力用!F335)</f>
        <v/>
      </c>
      <c r="K335" s="571"/>
      <c r="L335" s="571"/>
      <c r="M335" s="571"/>
      <c r="N335" s="571"/>
      <c r="O335" s="572"/>
      <c r="P335" s="427" t="str">
        <f>IF(入力用!G335="","",入力用!G335)</f>
        <v/>
      </c>
      <c r="Q335" s="428"/>
      <c r="R335" s="428"/>
      <c r="S335" s="428"/>
      <c r="T335" s="428"/>
      <c r="U335" s="428"/>
      <c r="V335" s="428"/>
      <c r="W335" s="428"/>
      <c r="X335" s="428"/>
      <c r="Y335" s="428"/>
      <c r="Z335" s="428"/>
      <c r="AA335" s="429"/>
      <c r="AB335" s="427" t="str">
        <f>IF(入力用!R335="","",入力用!R335)</f>
        <v/>
      </c>
      <c r="AC335" s="429"/>
      <c r="AD335" s="553" t="str">
        <f>IF(入力用!T335="","",入力用!T335)</f>
        <v/>
      </c>
      <c r="AE335" s="555" t="str">
        <f>IF(入力用!U335="","",入力用!U335)</f>
        <v/>
      </c>
      <c r="AF335" s="556"/>
      <c r="AG335" s="557"/>
      <c r="AH335" s="97" t="str">
        <f>IF(入力用!$AV335&lt;0,"▲","")</f>
        <v/>
      </c>
      <c r="AI335" s="99"/>
      <c r="AJ335" s="564" t="str">
        <f>IF(ABS(入力用!$AV335)&lt;100000,"",RIGHTB(INT(ABS(入力用!$AV335)/100000),1))</f>
        <v/>
      </c>
      <c r="AK335" s="565" t="str">
        <f>IF(ABS(入力用!$AV335)&lt;10000,"",RIGHTB(INT(ABS(入力用!$AV335)/10000),1))</f>
        <v/>
      </c>
      <c r="AL335" s="567" t="str">
        <f>IF(ABS(入力用!$AV335)&lt;1000,"",RIGHTB(INT(ABS(入力用!$AV335)/1000),1))</f>
        <v/>
      </c>
      <c r="AM335" s="564" t="str">
        <f>IF(ABS(入力用!$AV335)&lt;100,"",RIGHTB(INT(ABS(入力用!$AV335)/100),1))</f>
        <v/>
      </c>
      <c r="AN335" s="565" t="str">
        <f>IF(ABS(入力用!$AV335)&lt;10,"",RIGHTB(INT(ABS(入力用!$AV335)/10),1))</f>
        <v/>
      </c>
      <c r="AO335" s="542" t="str">
        <f>IF(ABS(入力用!$AV335)&lt;1,"",RIGHTB(入力用!$AV335,1))</f>
        <v/>
      </c>
      <c r="AP335" s="511" t="str">
        <f>IF(入力用!X335="","",IF(入力用!$AM335=3,"",RIGHTB(INT(入力用!$AT335/10),1)))</f>
        <v/>
      </c>
      <c r="AQ335" s="512" t="str">
        <f>IF(入力用!X335="","",RIGHTB(入力用!$AT335,1))</f>
        <v/>
      </c>
      <c r="AR335" s="514" t="s">
        <v>48</v>
      </c>
      <c r="AS335" s="97" t="str">
        <f>IF(入力用!$AV335&lt;0,"▲","")</f>
        <v/>
      </c>
      <c r="AT335" s="67"/>
      <c r="AU335" s="565" t="str">
        <f>IF(ABS(入力用!$BE335)&lt;10000,"",RIGHTB(INT(ABS(入力用!$BE335)/10000),1))</f>
        <v/>
      </c>
      <c r="AV335" s="567" t="str">
        <f>IF(ABS(入力用!$BE335)&lt;1000,"",RIGHTB(INT(ABS(入力用!$BE335)/1000),1))</f>
        <v/>
      </c>
      <c r="AW335" s="564" t="str">
        <f>IF(ABS(入力用!$BE335)&lt;100,"",RIGHTB(INT(ABS(入力用!$BE335)/100),1))</f>
        <v/>
      </c>
      <c r="AX335" s="565" t="str">
        <f>IF(ABS(入力用!$BE335)&lt;10,"",RIGHTB(INT(ABS(入力用!$BE335)/10),1))</f>
        <v/>
      </c>
      <c r="AY335" s="542" t="str">
        <f>IF(ABS(入力用!$BE335)=0,"",RIGHTB(入力用!$BE335,1))</f>
        <v/>
      </c>
      <c r="AZ335" s="410"/>
      <c r="BA335" s="568"/>
      <c r="BB335" s="568"/>
      <c r="BC335" s="569"/>
      <c r="BD335" s="412"/>
      <c r="BE335" s="413"/>
      <c r="BF335" s="413"/>
      <c r="BG335" s="413"/>
      <c r="BH335" s="413"/>
      <c r="BI335" s="414"/>
      <c r="BJ335" s="415"/>
      <c r="BK335" s="416"/>
      <c r="BL335" s="417"/>
      <c r="BM335" s="418"/>
      <c r="BN335" s="493"/>
      <c r="BO335" s="417"/>
      <c r="BP335" s="418"/>
      <c r="BQ335" s="493"/>
      <c r="BR335" s="563"/>
      <c r="BS335" s="566"/>
      <c r="BT335" s="475"/>
      <c r="BU335" s="418"/>
      <c r="BV335" s="493"/>
      <c r="BW335" s="417"/>
      <c r="BX335" s="418"/>
      <c r="BY335" s="493"/>
      <c r="BZ335" s="563"/>
      <c r="CA335" s="474"/>
    </row>
    <row r="336" spans="1:79" ht="13.5" customHeight="1" x14ac:dyDescent="0.15">
      <c r="A336" s="435"/>
      <c r="B336" s="430"/>
      <c r="C336" s="431"/>
      <c r="D336" s="431"/>
      <c r="E336" s="431"/>
      <c r="F336" s="431"/>
      <c r="G336" s="431"/>
      <c r="H336" s="431"/>
      <c r="I336" s="432"/>
      <c r="J336" s="547" t="str">
        <f>IF(入力用!F336="","",入力用!F336)</f>
        <v/>
      </c>
      <c r="K336" s="548"/>
      <c r="L336" s="548"/>
      <c r="M336" s="548"/>
      <c r="N336" s="548"/>
      <c r="O336" s="549"/>
      <c r="P336" s="430"/>
      <c r="Q336" s="431"/>
      <c r="R336" s="431"/>
      <c r="S336" s="431"/>
      <c r="T336" s="431"/>
      <c r="U336" s="431"/>
      <c r="V336" s="431"/>
      <c r="W336" s="431"/>
      <c r="X336" s="431"/>
      <c r="Y336" s="431"/>
      <c r="Z336" s="431"/>
      <c r="AA336" s="432"/>
      <c r="AB336" s="430"/>
      <c r="AC336" s="432"/>
      <c r="AD336" s="554"/>
      <c r="AE336" s="558"/>
      <c r="AF336" s="559"/>
      <c r="AG336" s="560"/>
      <c r="AH336" s="100" t="str">
        <f>IF(ABS(入力用!$AV335)&lt;10000000,"",RIGHTB(INT(ABS(入力用!$AV335)/10000000),1))</f>
        <v/>
      </c>
      <c r="AI336" s="101" t="str">
        <f>IF(ABS(入力用!$AV335)&lt;1000000,"",RIGHTB(INT(ABS(入力用!$AV335)/1000000),1))</f>
        <v/>
      </c>
      <c r="AJ336" s="564"/>
      <c r="AK336" s="565"/>
      <c r="AL336" s="567"/>
      <c r="AM336" s="564"/>
      <c r="AN336" s="565"/>
      <c r="AO336" s="542"/>
      <c r="AP336" s="511"/>
      <c r="AQ336" s="513"/>
      <c r="AR336" s="514"/>
      <c r="AS336" s="91" t="str">
        <f>IF(ABS(入力用!$BE335)&lt;1000000,"",RIGHTB(INT(ABS(入力用!$BE335)/1000000),1))</f>
        <v/>
      </c>
      <c r="AT336" s="68" t="str">
        <f>IF(ABS(入力用!$BE335)&lt;100000,"",RIGHTB(INT(ABS(入力用!$BE335)/100000),1))</f>
        <v/>
      </c>
      <c r="AU336" s="565"/>
      <c r="AV336" s="567"/>
      <c r="AW336" s="564"/>
      <c r="AX336" s="565"/>
      <c r="AY336" s="542"/>
      <c r="AZ336" s="411"/>
      <c r="BA336" s="388"/>
      <c r="BB336" s="388"/>
      <c r="BC336" s="390"/>
      <c r="BD336" s="378"/>
      <c r="BE336" s="379"/>
      <c r="BF336" s="379"/>
      <c r="BG336" s="379"/>
      <c r="BH336" s="379"/>
      <c r="BI336" s="380"/>
      <c r="BJ336" s="395"/>
      <c r="BK336" s="397"/>
      <c r="BL336" s="399"/>
      <c r="BM336" s="401"/>
      <c r="BN336" s="403"/>
      <c r="BO336" s="399"/>
      <c r="BP336" s="401"/>
      <c r="BQ336" s="403"/>
      <c r="BR336" s="405"/>
      <c r="BS336" s="566"/>
      <c r="BT336" s="409"/>
      <c r="BU336" s="401"/>
      <c r="BV336" s="403"/>
      <c r="BW336" s="399"/>
      <c r="BX336" s="401"/>
      <c r="BY336" s="403"/>
      <c r="BZ336" s="405"/>
      <c r="CA336" s="409"/>
    </row>
    <row r="337" spans="1:79" ht="13.5" customHeight="1" x14ac:dyDescent="0.15">
      <c r="A337" s="434" t="str">
        <f>IF(入力用!A337="","",入力用!A337)</f>
        <v/>
      </c>
      <c r="B337" s="427" t="str">
        <f>IF(入力用!B337="","",入力用!B337)</f>
        <v/>
      </c>
      <c r="C337" s="428"/>
      <c r="D337" s="428"/>
      <c r="E337" s="428"/>
      <c r="F337" s="428"/>
      <c r="G337" s="428"/>
      <c r="H337" s="428"/>
      <c r="I337" s="429"/>
      <c r="J337" s="570" t="str">
        <f>IF(入力用!F337="","",入力用!F337)</f>
        <v/>
      </c>
      <c r="K337" s="571"/>
      <c r="L337" s="571"/>
      <c r="M337" s="571"/>
      <c r="N337" s="571"/>
      <c r="O337" s="572"/>
      <c r="P337" s="427" t="str">
        <f>IF(入力用!G337="","",入力用!G337)</f>
        <v/>
      </c>
      <c r="Q337" s="428"/>
      <c r="R337" s="428"/>
      <c r="S337" s="428"/>
      <c r="T337" s="428"/>
      <c r="U337" s="428"/>
      <c r="V337" s="428"/>
      <c r="W337" s="428"/>
      <c r="X337" s="428"/>
      <c r="Y337" s="428"/>
      <c r="Z337" s="428"/>
      <c r="AA337" s="429"/>
      <c r="AB337" s="427" t="str">
        <f>IF(入力用!R337="","",入力用!R337)</f>
        <v/>
      </c>
      <c r="AC337" s="429"/>
      <c r="AD337" s="553" t="str">
        <f>IF(入力用!T337="","",入力用!T337)</f>
        <v/>
      </c>
      <c r="AE337" s="555" t="str">
        <f>IF(入力用!U337="","",入力用!U337)</f>
        <v/>
      </c>
      <c r="AF337" s="556"/>
      <c r="AG337" s="557"/>
      <c r="AH337" s="97" t="str">
        <f>IF(入力用!$AV337&lt;0,"▲","")</f>
        <v/>
      </c>
      <c r="AI337" s="99"/>
      <c r="AJ337" s="580" t="str">
        <f>IF(ABS(入力用!$AV337)&lt;100000,"",RIGHTB(INT(ABS(入力用!$AV337)/100000),1))</f>
        <v/>
      </c>
      <c r="AK337" s="582" t="str">
        <f>IF(ABS(入力用!$AV337)&lt;10000,"",RIGHTB(INT(ABS(入力用!$AV337)/10000),1))</f>
        <v/>
      </c>
      <c r="AL337" s="512" t="str">
        <f>IF(ABS(入力用!$AV337)&lt;1000,"",RIGHTB(INT(ABS(入力用!$AV337)/1000),1))</f>
        <v/>
      </c>
      <c r="AM337" s="580" t="str">
        <f>IF(ABS(入力用!$AV337)&lt;100,"",RIGHTB(INT(ABS(入力用!$AV337)/100),1))</f>
        <v/>
      </c>
      <c r="AN337" s="582" t="str">
        <f>IF(ABS(入力用!$AV337)&lt;10,"",RIGHTB(INT(ABS(入力用!$AV337)/10),1))</f>
        <v/>
      </c>
      <c r="AO337" s="585" t="str">
        <f>IF(ABS(入力用!$AV337)&lt;1,"",RIGHTB(入力用!$AV337,1))</f>
        <v/>
      </c>
      <c r="AP337" s="511" t="str">
        <f>IF(入力用!X337="","",IF(入力用!$AM337=3,"",RIGHTB(INT(入力用!$AT337/10),1)))</f>
        <v/>
      </c>
      <c r="AQ337" s="512" t="str">
        <f>IF(入力用!X337="","",RIGHTB(入力用!$AT337,1))</f>
        <v/>
      </c>
      <c r="AR337" s="588" t="s">
        <v>48</v>
      </c>
      <c r="AS337" s="97" t="str">
        <f>IF(入力用!$AV337&lt;0,"▲","")</f>
        <v/>
      </c>
      <c r="AT337" s="98"/>
      <c r="AU337" s="582" t="str">
        <f>IF(ABS(入力用!$BE337)&lt;10000,"",RIGHTB(INT(ABS(入力用!$BE337)/10000),1))</f>
        <v/>
      </c>
      <c r="AV337" s="512" t="str">
        <f>IF(ABS(入力用!$BE337)&lt;1000,"",RIGHTB(INT(ABS(入力用!$BE337)/1000),1))</f>
        <v/>
      </c>
      <c r="AW337" s="580" t="str">
        <f>IF(ABS(入力用!$BE337)&lt;100,"",RIGHTB(INT(ABS(入力用!$BE337)/100),1))</f>
        <v/>
      </c>
      <c r="AX337" s="582" t="str">
        <f>IF(ABS(入力用!$BE337)&lt;10,"",RIGHTB(INT(ABS(入力用!$BE337)/10),1))</f>
        <v/>
      </c>
      <c r="AY337" s="542" t="str">
        <f>IF(ABS(入力用!$BE337)=0,"",RIGHTB(入力用!$BE337,1))</f>
        <v/>
      </c>
      <c r="AZ337" s="410"/>
      <c r="BA337" s="568"/>
      <c r="BB337" s="568"/>
      <c r="BC337" s="569"/>
      <c r="BD337" s="412"/>
      <c r="BE337" s="413"/>
      <c r="BF337" s="413"/>
      <c r="BG337" s="413"/>
      <c r="BH337" s="413"/>
      <c r="BI337" s="414"/>
      <c r="BJ337" s="415"/>
      <c r="BK337" s="416"/>
      <c r="BL337" s="417"/>
      <c r="BM337" s="418"/>
      <c r="BN337" s="493"/>
      <c r="BO337" s="417"/>
      <c r="BP337" s="418"/>
      <c r="BQ337" s="493"/>
      <c r="BR337" s="563"/>
      <c r="BS337" s="566"/>
      <c r="BT337" s="475"/>
      <c r="BU337" s="418"/>
      <c r="BV337" s="493"/>
      <c r="BW337" s="417"/>
      <c r="BX337" s="418"/>
      <c r="BY337" s="493"/>
      <c r="BZ337" s="563"/>
      <c r="CA337" s="474"/>
    </row>
    <row r="338" spans="1:79" ht="13.5" customHeight="1" thickBot="1" x14ac:dyDescent="0.2">
      <c r="A338" s="573"/>
      <c r="B338" s="574"/>
      <c r="C338" s="590"/>
      <c r="D338" s="590"/>
      <c r="E338" s="590"/>
      <c r="F338" s="590"/>
      <c r="G338" s="590"/>
      <c r="H338" s="590"/>
      <c r="I338" s="575"/>
      <c r="J338" s="602" t="str">
        <f>IF(入力用!F338="","",入力用!F338)</f>
        <v/>
      </c>
      <c r="K338" s="603"/>
      <c r="L338" s="603"/>
      <c r="M338" s="603"/>
      <c r="N338" s="603"/>
      <c r="O338" s="604"/>
      <c r="P338" s="574"/>
      <c r="Q338" s="590"/>
      <c r="R338" s="590"/>
      <c r="S338" s="590"/>
      <c r="T338" s="590"/>
      <c r="U338" s="590"/>
      <c r="V338" s="590"/>
      <c r="W338" s="590"/>
      <c r="X338" s="590"/>
      <c r="Y338" s="590"/>
      <c r="Z338" s="590"/>
      <c r="AA338" s="575"/>
      <c r="AB338" s="574"/>
      <c r="AC338" s="575"/>
      <c r="AD338" s="576"/>
      <c r="AE338" s="577"/>
      <c r="AF338" s="578"/>
      <c r="AG338" s="579"/>
      <c r="AH338" s="43" t="str">
        <f>IF(ABS(入力用!$AV337)&lt;10000000,"",RIGHTB(INT(ABS(入力用!$AV337)/10000000),1))</f>
        <v/>
      </c>
      <c r="AI338" s="40" t="str">
        <f>IF(ABS(入力用!$AV337)&lt;1000000,"",RIGHTB(INT(ABS(入力用!$AV337)/1000000),1))</f>
        <v/>
      </c>
      <c r="AJ338" s="581"/>
      <c r="AK338" s="583"/>
      <c r="AL338" s="584"/>
      <c r="AM338" s="581"/>
      <c r="AN338" s="583"/>
      <c r="AO338" s="586"/>
      <c r="AP338" s="587"/>
      <c r="AQ338" s="584"/>
      <c r="AR338" s="589"/>
      <c r="AS338" s="87" t="str">
        <f>IF(ABS(入力用!$BE337)&lt;1000000,"",RIGHTB(INT(ABS(入力用!$BE337)/1000000),1))</f>
        <v/>
      </c>
      <c r="AT338" s="39" t="str">
        <f>IF(ABS(入力用!$BE337)&lt;100000,"",RIGHTB(INT(ABS(入力用!$BE337)/100000),1))</f>
        <v/>
      </c>
      <c r="AU338" s="583"/>
      <c r="AV338" s="584"/>
      <c r="AW338" s="581"/>
      <c r="AX338" s="583"/>
      <c r="AY338" s="591"/>
      <c r="AZ338" s="411"/>
      <c r="BA338" s="388"/>
      <c r="BB338" s="388"/>
      <c r="BC338" s="390"/>
      <c r="BD338" s="378"/>
      <c r="BE338" s="379"/>
      <c r="BF338" s="379"/>
      <c r="BG338" s="379"/>
      <c r="BH338" s="379"/>
      <c r="BI338" s="380"/>
      <c r="BJ338" s="395"/>
      <c r="BK338" s="397"/>
      <c r="BL338" s="399"/>
      <c r="BM338" s="401"/>
      <c r="BN338" s="403"/>
      <c r="BO338" s="399"/>
      <c r="BP338" s="401"/>
      <c r="BQ338" s="403"/>
      <c r="BR338" s="405"/>
      <c r="BS338" s="566"/>
      <c r="BT338" s="409"/>
      <c r="BU338" s="401"/>
      <c r="BV338" s="403"/>
      <c r="BW338" s="399"/>
      <c r="BX338" s="401"/>
      <c r="BY338" s="403"/>
      <c r="BZ338" s="405"/>
      <c r="CA338" s="409"/>
    </row>
    <row r="339" spans="1:79" ht="27" customHeight="1" thickBot="1" x14ac:dyDescent="0.2">
      <c r="A339" s="419" t="s">
        <v>28</v>
      </c>
      <c r="B339" s="419"/>
      <c r="C339" s="419"/>
      <c r="D339" s="419"/>
      <c r="E339" s="419"/>
      <c r="F339" s="419"/>
      <c r="G339" s="419"/>
      <c r="H339" s="419"/>
      <c r="I339" s="419"/>
      <c r="J339" s="419"/>
      <c r="K339" s="419"/>
      <c r="L339" s="419"/>
      <c r="M339" s="419"/>
      <c r="N339" s="419"/>
      <c r="O339" s="419"/>
      <c r="P339" s="419"/>
      <c r="Q339" s="419"/>
      <c r="R339" s="419"/>
      <c r="S339" s="419"/>
      <c r="T339" s="419"/>
      <c r="U339" s="419"/>
      <c r="V339" s="419"/>
      <c r="W339" s="419"/>
      <c r="X339" s="419"/>
      <c r="Y339" s="419"/>
      <c r="Z339" s="419"/>
      <c r="AA339" s="419"/>
      <c r="AB339" s="419"/>
      <c r="AC339" s="419"/>
      <c r="AD339" s="419"/>
      <c r="AE339" s="419"/>
      <c r="AF339" s="419"/>
      <c r="AG339" s="420"/>
      <c r="AH339" s="43" t="str">
        <f>IF(入力用!$AV339&lt;10000000,"",RIGHTB(INT(入力用!$AV339/10000000),1))</f>
        <v/>
      </c>
      <c r="AI339" s="40" t="str">
        <f>IF(入力用!$AV339&lt;1000000,"",RIGHTB(INT(入力用!$AV339/1000000),1))</f>
        <v/>
      </c>
      <c r="AJ339" s="39" t="str">
        <f>IF(入力用!$AV339&lt;100000,"",RIGHTB(INT(入力用!$AV339/100000),1))</f>
        <v/>
      </c>
      <c r="AK339" s="41" t="str">
        <f>IF(入力用!$AV339&lt;10000,"",RIGHTB(INT(入力用!$AV339/10000),1))</f>
        <v/>
      </c>
      <c r="AL339" s="40" t="str">
        <f>IF(入力用!$AV339&lt;1000,"",RIGHTB(INT(入力用!$AV339/1000),1))</f>
        <v/>
      </c>
      <c r="AM339" s="39" t="str">
        <f>IF(入力用!$AV339&lt;100,"",RIGHTB(INT(入力用!$AV339/100),1))</f>
        <v/>
      </c>
      <c r="AN339" s="41" t="str">
        <f>IF(入力用!$AV339&lt;10,"",RIGHTB(INT(入力用!$AV339/10),1))</f>
        <v/>
      </c>
      <c r="AO339" s="42" t="str">
        <f>IF(入力用!$AV339&lt;1,"",RIGHTB(入力用!$AV339,1))</f>
        <v/>
      </c>
      <c r="AP339" s="486"/>
      <c r="AQ339" s="487"/>
      <c r="AR339" s="488"/>
      <c r="AS339" s="87" t="str">
        <f>IF(入力用!$BE339&lt;1000000,"",RIGHTB(INT(入力用!$BE339/1000000),1))</f>
        <v/>
      </c>
      <c r="AT339" s="39" t="str">
        <f>IF(入力用!$BE339&lt;100000,"",RIGHTB(INT(入力用!$BE339/100000),1))</f>
        <v/>
      </c>
      <c r="AU339" s="41" t="str">
        <f>IF(入力用!$BE339&lt;10000,"",RIGHTB(INT(入力用!$BE339/10000),1))</f>
        <v/>
      </c>
      <c r="AV339" s="40" t="str">
        <f>IF(入力用!$BE339&lt;1000,"",RIGHTB(INT(入力用!$BE339/1000),1))</f>
        <v/>
      </c>
      <c r="AW339" s="39" t="str">
        <f>IF(入力用!$BE339&lt;100,"",RIGHTB(INT(入力用!$BE339/100),1))</f>
        <v/>
      </c>
      <c r="AX339" s="41" t="str">
        <f>IF(入力用!$BE339&lt;10,"",RIGHTB(INT(入力用!$BE339/10),1))</f>
        <v/>
      </c>
      <c r="AY339" s="42" t="str">
        <f>IF(入力用!$BE339&lt;1,"",RIGHTB(INT(入力用!$BE339/1),1))</f>
        <v/>
      </c>
      <c r="AZ339" s="69"/>
      <c r="BA339" s="70"/>
      <c r="BB339" s="70"/>
      <c r="BC339" s="71"/>
      <c r="BD339" s="378"/>
      <c r="BE339" s="379"/>
      <c r="BF339" s="379"/>
      <c r="BG339" s="379"/>
      <c r="BH339" s="379"/>
      <c r="BI339" s="380"/>
      <c r="BJ339" s="44"/>
      <c r="BK339" s="32"/>
      <c r="BL339" s="33"/>
      <c r="BM339" s="34"/>
      <c r="BN339" s="35"/>
      <c r="BO339" s="33"/>
      <c r="BP339" s="34"/>
      <c r="BQ339" s="35"/>
      <c r="BR339" s="36"/>
      <c r="BS339" s="38"/>
      <c r="BT339" s="37"/>
      <c r="BU339" s="34"/>
      <c r="BV339" s="35"/>
      <c r="BW339" s="33"/>
      <c r="BX339" s="34"/>
      <c r="BY339" s="35"/>
      <c r="BZ339" s="36"/>
      <c r="CA339" s="45"/>
    </row>
    <row r="340" spans="1:79" ht="27" customHeight="1" thickBot="1" x14ac:dyDescent="0.2">
      <c r="A340" s="76" t="s">
        <v>67</v>
      </c>
      <c r="B340" s="374" t="s">
        <v>69</v>
      </c>
      <c r="C340" s="375"/>
      <c r="D340" s="375"/>
      <c r="E340" s="376"/>
      <c r="F340" s="85" t="str">
        <f>IF(入力用!$P340&lt;10000000,"",RIGHTB(INT(入力用!$P340/10000000),1))</f>
        <v/>
      </c>
      <c r="G340" s="79" t="str">
        <f>IF(入力用!$P340&lt;1000000,"",RIGHTB(INT(入力用!$P340/1000000),1))</f>
        <v/>
      </c>
      <c r="H340" s="77" t="str">
        <f>IF(入力用!$P340&lt;100000,"",RIGHTB(INT(入力用!$P340/100000),1))</f>
        <v/>
      </c>
      <c r="I340" s="78" t="str">
        <f>IF(入力用!$P340&lt;10000,"",RIGHTB(INT(入力用!$P340/10000),1))</f>
        <v/>
      </c>
      <c r="J340" s="79" t="str">
        <f>IF(入力用!$P340&lt;1000,"",RIGHTB(INT(入力用!$P340/1000),1))</f>
        <v/>
      </c>
      <c r="K340" s="77" t="str">
        <f>IF(入力用!$P340&lt;100,"",RIGHTB(INT(入力用!$P340/100),1))</f>
        <v/>
      </c>
      <c r="L340" s="78" t="str">
        <f>IF(入力用!$P340&lt;10,"",RIGHTB(INT(入力用!$P340/10),1))</f>
        <v/>
      </c>
      <c r="M340" s="80" t="str">
        <f>IF(入力用!$P340&lt;1,"",RIGHTB(入力用!$P340,1))</f>
        <v/>
      </c>
      <c r="N340" s="605" t="s">
        <v>70</v>
      </c>
      <c r="O340" s="605"/>
      <c r="P340" s="605"/>
      <c r="Q340" s="605"/>
      <c r="R340" s="595"/>
      <c r="S340" s="86" t="str">
        <f>IF(入力用!$W340&lt;1000000,"",RIGHTB(INT(入力用!$W340/1000000),1))</f>
        <v/>
      </c>
      <c r="T340" s="77" t="str">
        <f>IF(入力用!$W340&lt;100000,"",RIGHTB(INT(入力用!$W340/100000),1))</f>
        <v/>
      </c>
      <c r="U340" s="78" t="str">
        <f>IF(入力用!$W340&lt;10000,"",RIGHTB(INT(入力用!$W340/10000),1))</f>
        <v/>
      </c>
      <c r="V340" s="79" t="str">
        <f>IF(入力用!$W340&lt;1000,"",RIGHTB(INT(入力用!$W340/1000),1))</f>
        <v/>
      </c>
      <c r="W340" s="77" t="str">
        <f>IF(入力用!$W340&lt;100,"",RIGHTB(INT(入力用!$W340/100),1))</f>
        <v/>
      </c>
      <c r="X340" s="78" t="str">
        <f>IF(入力用!$W340&lt;10,"",RIGHTB(INT(入力用!$W340/10),1))</f>
        <v/>
      </c>
      <c r="Y340" s="80" t="str">
        <f>IF(入力用!$W340&lt;1,"",RIGHTB(INT(入力用!$W340/1),1))</f>
        <v/>
      </c>
      <c r="Z340" s="82"/>
      <c r="AA340" s="592" t="s">
        <v>71</v>
      </c>
      <c r="AB340" s="593"/>
      <c r="AC340" s="594"/>
      <c r="AD340" s="595" t="s">
        <v>69</v>
      </c>
      <c r="AE340" s="593"/>
      <c r="AF340" s="594"/>
      <c r="AG340" s="85" t="str">
        <f>IF(入力用!$BA340&lt;10000000,"",RIGHTB(INT(入力用!$BA340/10000000),1))</f>
        <v/>
      </c>
      <c r="AH340" s="79" t="str">
        <f>IF(入力用!$BA340&lt;1000000,"",RIGHTB(INT(入力用!$BA340/1000000),1))</f>
        <v/>
      </c>
      <c r="AI340" s="77" t="str">
        <f>IF(入力用!$BA340&lt;100000,"",RIGHTB(INT(入力用!$BA340/100000),1))</f>
        <v/>
      </c>
      <c r="AJ340" s="78" t="str">
        <f>IF(入力用!$BA340&lt;10000,"",RIGHTB(INT(入力用!$BA340/10000),1))</f>
        <v/>
      </c>
      <c r="AK340" s="79" t="str">
        <f>IF(入力用!$BA340&lt;1000,"",RIGHTB(INT(入力用!$BA340/1000),1))</f>
        <v/>
      </c>
      <c r="AL340" s="77" t="str">
        <f>IF(入力用!$BA340&lt;100,"",RIGHTB(INT(入力用!$BA340/100),1))</f>
        <v/>
      </c>
      <c r="AM340" s="78" t="str">
        <f>IF(入力用!$BA340&lt;10,"",RIGHTB(INT(入力用!$BA340/10),1))</f>
        <v/>
      </c>
      <c r="AN340" s="80" t="str">
        <f>IF(入力用!$BA340=0,"",RIGHTB(INT(入力用!$BA340/1),1))</f>
        <v/>
      </c>
      <c r="AO340" s="596" t="s">
        <v>70</v>
      </c>
      <c r="AP340" s="597"/>
      <c r="AQ340" s="597"/>
      <c r="AR340" s="597"/>
      <c r="AS340" s="597"/>
      <c r="AT340" s="597"/>
      <c r="AU340" s="597"/>
      <c r="AV340" s="598"/>
      <c r="AW340" s="86" t="str">
        <f>IF(入力用!$BI340&lt;1000000,"",RIGHTB(INT(入力用!$BI340/1000000),1))</f>
        <v/>
      </c>
      <c r="AX340" s="77" t="str">
        <f>IF(入力用!$BI340&lt;100000,"",RIGHTB(INT(入力用!$BI340/100000),1))</f>
        <v/>
      </c>
      <c r="AY340" s="78" t="str">
        <f>IF(入力用!$BI340&lt;10000,"",RIGHTB(INT(入力用!$BI340/10000),1))</f>
        <v/>
      </c>
      <c r="AZ340" s="79" t="str">
        <f>IF(入力用!$BI340&lt;1000,"",RIGHTB(INT(入力用!$BI340/1000),1))</f>
        <v/>
      </c>
      <c r="BA340" s="77" t="str">
        <f>IF(入力用!$BI340&lt;100,"",RIGHTB(INT(入力用!$BI340/100),1))</f>
        <v/>
      </c>
      <c r="BB340" s="78" t="str">
        <f>IF(入力用!$BI340&lt;10,"",RIGHTB(INT(入力用!$BI340/10),1))</f>
        <v/>
      </c>
      <c r="BC340" s="80" t="str">
        <f>IF(入力用!$BI340=0,"",RIGHTB(INT(入力用!$BI340/1),1))</f>
        <v/>
      </c>
      <c r="BD340" s="83"/>
      <c r="BE340" s="83"/>
      <c r="BF340" s="83"/>
      <c r="BG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W340" s="83"/>
      <c r="BX340" s="83"/>
      <c r="BY340" s="83"/>
      <c r="BZ340" s="83"/>
      <c r="CA340" s="84"/>
    </row>
    <row r="341" spans="1:79" ht="9.75" customHeight="1" x14ac:dyDescent="0.15"/>
    <row r="342" spans="1:79" ht="30" customHeight="1" x14ac:dyDescent="0.15">
      <c r="AK342" s="24"/>
      <c r="AL342" s="24"/>
      <c r="AM342" s="24"/>
      <c r="AN342" s="24"/>
      <c r="AO342" s="24"/>
      <c r="AP342" s="24"/>
      <c r="AQ342" s="24"/>
      <c r="AR342" s="24"/>
      <c r="AS342" s="489" t="s">
        <v>53</v>
      </c>
      <c r="AT342" s="490"/>
      <c r="AU342" s="490"/>
      <c r="AV342" s="490"/>
      <c r="AW342" s="490"/>
      <c r="AX342" s="490"/>
      <c r="AY342" s="490"/>
      <c r="AZ342" s="490"/>
      <c r="BA342" s="27"/>
      <c r="BB342" s="28"/>
      <c r="BC342" s="27"/>
      <c r="BD342" s="29"/>
      <c r="BE342" s="28"/>
      <c r="BF342" s="27"/>
      <c r="BG342" s="29"/>
      <c r="BH342" s="30"/>
      <c r="BL342" s="48"/>
      <c r="BM342" s="377" t="s">
        <v>22</v>
      </c>
      <c r="BN342" s="377"/>
      <c r="BO342" s="463"/>
      <c r="BP342" s="463"/>
      <c r="BQ342" s="463"/>
      <c r="BR342" s="463"/>
      <c r="BS342" s="47" t="s">
        <v>23</v>
      </c>
      <c r="BT342" s="463"/>
      <c r="BU342" s="463"/>
      <c r="BV342" s="463"/>
      <c r="BW342" s="463"/>
      <c r="BX342" s="377" t="s">
        <v>27</v>
      </c>
      <c r="BY342" s="377"/>
      <c r="BZ342" s="453"/>
      <c r="CA342" s="453"/>
    </row>
    <row r="345" spans="1:79" ht="13.5" customHeight="1" x14ac:dyDescent="0.15">
      <c r="AA345" s="372" t="s">
        <v>38</v>
      </c>
      <c r="AB345" s="372"/>
      <c r="AC345" s="372"/>
      <c r="AD345" s="372"/>
      <c r="AE345" s="372"/>
      <c r="AF345" s="372"/>
      <c r="AG345" s="372"/>
      <c r="AH345" s="372"/>
      <c r="AI345" s="372"/>
      <c r="AJ345" s="372"/>
      <c r="AK345" s="372"/>
      <c r="AL345" s="372"/>
      <c r="AM345" s="372"/>
      <c r="AN345" s="372"/>
      <c r="AO345" s="372"/>
      <c r="AP345" s="372"/>
      <c r="BK345" s="484" t="s">
        <v>49</v>
      </c>
      <c r="BL345" s="484"/>
      <c r="BM345" s="484"/>
      <c r="BN345" s="484"/>
      <c r="BO345" s="484"/>
      <c r="BP345" s="484"/>
      <c r="BQ345" s="485" t="str">
        <f>IF(登録番号="","",登録番号)</f>
        <v/>
      </c>
      <c r="BR345" s="485"/>
      <c r="BS345" s="485"/>
      <c r="BT345" s="485"/>
      <c r="BU345" s="485"/>
      <c r="BV345" s="485"/>
      <c r="BW345" s="485"/>
      <c r="BX345" s="485"/>
      <c r="BY345" s="485"/>
      <c r="BZ345" s="485"/>
      <c r="CA345" s="23"/>
    </row>
    <row r="346" spans="1:79" ht="14.25" customHeight="1" thickBot="1" x14ac:dyDescent="0.2">
      <c r="A346" s="449" t="s">
        <v>0</v>
      </c>
      <c r="B346" s="449"/>
      <c r="C346" s="7"/>
      <c r="D346" s="599" t="s">
        <v>30</v>
      </c>
      <c r="E346" s="599"/>
      <c r="F346" s="599"/>
      <c r="G346" s="599"/>
      <c r="H346" s="599"/>
      <c r="I346" s="599"/>
      <c r="J346" s="599"/>
      <c r="K346" s="599"/>
      <c r="L346" s="599"/>
      <c r="M346" s="599"/>
      <c r="N346" s="55"/>
      <c r="O346" s="55"/>
      <c r="P346" s="447" t="s">
        <v>1</v>
      </c>
      <c r="AA346" s="373"/>
      <c r="AB346" s="373"/>
      <c r="AC346" s="373"/>
      <c r="AD346" s="373"/>
      <c r="AE346" s="373"/>
      <c r="AF346" s="373"/>
      <c r="AG346" s="373"/>
      <c r="AH346" s="373"/>
      <c r="AI346" s="373"/>
      <c r="AJ346" s="373"/>
      <c r="AK346" s="373"/>
      <c r="AL346" s="373"/>
      <c r="AM346" s="373"/>
      <c r="AN346" s="373"/>
      <c r="AO346" s="373"/>
      <c r="AP346" s="373"/>
      <c r="BC346" s="491" t="str">
        <f>IF(郵便番号="","",郵便番号)</f>
        <v/>
      </c>
      <c r="BD346" s="491"/>
      <c r="BE346" s="491"/>
      <c r="BF346" s="491"/>
      <c r="BG346" s="491"/>
      <c r="BH346" s="491"/>
      <c r="BI346" s="491"/>
      <c r="BJ346" s="491"/>
    </row>
    <row r="347" spans="1:79" ht="14.25" customHeight="1" thickTop="1" x14ac:dyDescent="0.15">
      <c r="A347" s="450"/>
      <c r="B347" s="450"/>
      <c r="C347" s="8"/>
      <c r="D347" s="600"/>
      <c r="E347" s="600"/>
      <c r="F347" s="600"/>
      <c r="G347" s="600"/>
      <c r="H347" s="600"/>
      <c r="I347" s="600"/>
      <c r="J347" s="600"/>
      <c r="K347" s="600"/>
      <c r="L347" s="600"/>
      <c r="M347" s="600"/>
      <c r="N347" s="56"/>
      <c r="O347" s="56"/>
      <c r="P347" s="448"/>
      <c r="AX347" s="445" t="s">
        <v>31</v>
      </c>
      <c r="AY347" s="445"/>
      <c r="AZ347" s="445"/>
      <c r="BA347" s="445"/>
      <c r="BB347" s="445"/>
      <c r="BC347" s="502" t="str">
        <f>IF(住所="","",住所)</f>
        <v/>
      </c>
      <c r="BD347" s="502"/>
      <c r="BE347" s="502"/>
      <c r="BF347" s="502"/>
      <c r="BG347" s="502"/>
      <c r="BH347" s="502"/>
      <c r="BI347" s="502"/>
      <c r="BJ347" s="502"/>
      <c r="BK347" s="502"/>
      <c r="BL347" s="502"/>
      <c r="BM347" s="502"/>
      <c r="BN347" s="502"/>
      <c r="BO347" s="502"/>
      <c r="BP347" s="502"/>
      <c r="BQ347" s="502"/>
      <c r="BR347" s="502"/>
      <c r="BS347" s="502"/>
      <c r="BT347" s="502"/>
      <c r="BU347" s="502"/>
      <c r="BV347" s="502"/>
      <c r="BW347" s="502"/>
      <c r="BX347" s="502"/>
      <c r="BY347" s="502"/>
      <c r="BZ347" s="502"/>
    </row>
    <row r="348" spans="1:79" ht="12.75" customHeight="1" x14ac:dyDescent="0.15">
      <c r="AE348" s="444" t="str">
        <f>IF(請求月度="","",請求月度)</f>
        <v/>
      </c>
      <c r="AF348" s="444"/>
      <c r="AG348" s="444"/>
      <c r="AH348" s="421" t="s">
        <v>16</v>
      </c>
      <c r="AI348" s="421"/>
      <c r="AJ348" s="421"/>
      <c r="AK348" s="421"/>
      <c r="AL348" s="421"/>
      <c r="AM348" s="421"/>
      <c r="AX348" s="445" t="s">
        <v>32</v>
      </c>
      <c r="AY348" s="445"/>
      <c r="AZ348" s="445"/>
      <c r="BA348" s="445"/>
      <c r="BB348" s="445"/>
      <c r="BC348" s="492" t="str">
        <f>IF(氏名="","",氏名)</f>
        <v/>
      </c>
      <c r="BD348" s="492"/>
      <c r="BE348" s="492"/>
      <c r="BF348" s="492"/>
      <c r="BG348" s="492"/>
      <c r="BH348" s="492"/>
      <c r="BI348" s="492"/>
      <c r="BJ348" s="492"/>
      <c r="BK348" s="492"/>
      <c r="BL348" s="492"/>
      <c r="BM348" s="492"/>
      <c r="BN348" s="492"/>
      <c r="BO348" s="492"/>
      <c r="BP348" s="492"/>
      <c r="BQ348" s="492"/>
      <c r="BR348" s="492"/>
      <c r="BS348" s="492"/>
      <c r="BT348" s="492"/>
      <c r="BU348" s="492"/>
      <c r="BV348" s="492"/>
      <c r="BW348" s="492"/>
      <c r="BX348" s="492"/>
      <c r="BY348" s="492"/>
      <c r="BZ348" s="492"/>
      <c r="CA348" s="24" t="s">
        <v>26</v>
      </c>
    </row>
    <row r="349" spans="1:79" ht="9.75" customHeight="1" thickBot="1" x14ac:dyDescent="0.2">
      <c r="AA349" s="4"/>
      <c r="AB349" s="4"/>
      <c r="AC349" s="4"/>
      <c r="AD349" s="4"/>
      <c r="AE349" s="300"/>
      <c r="AF349" s="300"/>
      <c r="AG349" s="300"/>
      <c r="AH349" s="451"/>
      <c r="AI349" s="451"/>
      <c r="AJ349" s="451"/>
      <c r="AK349" s="451"/>
      <c r="AL349" s="451"/>
      <c r="AM349" s="451"/>
      <c r="AN349" s="4"/>
      <c r="AX349" s="445" t="s">
        <v>33</v>
      </c>
      <c r="AY349" s="445"/>
      <c r="AZ349" s="445"/>
      <c r="BA349" s="445"/>
      <c r="BB349" s="445"/>
      <c r="BC349" s="446" t="str">
        <f>IF(電話番号="","",電話番号)</f>
        <v/>
      </c>
      <c r="BD349" s="446"/>
      <c r="BE349" s="446"/>
      <c r="BF349" s="446"/>
      <c r="BG349" s="446"/>
      <c r="BH349" s="446"/>
      <c r="BI349" s="446"/>
      <c r="BJ349" s="446"/>
      <c r="BK349" s="446"/>
      <c r="BL349" s="446"/>
      <c r="BM349" s="446"/>
      <c r="BN349" s="446"/>
      <c r="BO349" s="446"/>
      <c r="BP349" s="446"/>
      <c r="BQ349" s="446"/>
      <c r="BR349" s="446"/>
      <c r="BS349" s="446"/>
      <c r="BT349" s="446"/>
      <c r="BU349" s="446"/>
      <c r="BV349" s="446"/>
      <c r="BW349" s="446"/>
      <c r="BX349" s="446"/>
      <c r="BY349" s="446"/>
      <c r="BZ349" s="446"/>
      <c r="CA349" s="24"/>
    </row>
    <row r="350" spans="1:79" ht="9.75" customHeight="1" x14ac:dyDescent="0.15">
      <c r="A350" s="371" t="s">
        <v>29</v>
      </c>
      <c r="B350" s="438" t="str">
        <f>IF(入力用!B350&lt;&gt;"",入力用!B350 &amp; "/"&amp; 入力用!D350,"")</f>
        <v/>
      </c>
      <c r="C350" s="439"/>
      <c r="D350" s="440"/>
      <c r="E350" s="491" t="s">
        <v>2</v>
      </c>
      <c r="F350" s="491"/>
      <c r="G350" s="491"/>
      <c r="H350" s="491"/>
      <c r="I350" s="601"/>
      <c r="J350" s="458" t="s">
        <v>3</v>
      </c>
      <c r="K350" s="459"/>
      <c r="L350" s="459"/>
      <c r="M350" s="459"/>
      <c r="N350" s="459"/>
      <c r="O350" s="459"/>
      <c r="P350" s="460"/>
      <c r="Q350" s="464"/>
      <c r="R350" s="464"/>
      <c r="S350" s="466"/>
      <c r="T350" s="452"/>
      <c r="U350" s="468"/>
      <c r="V350" s="454"/>
      <c r="W350" s="452"/>
      <c r="X350" s="456" t="s">
        <v>4</v>
      </c>
      <c r="Y350" s="3"/>
      <c r="Z350" s="3"/>
      <c r="AA350" s="3"/>
      <c r="AX350" s="445" t="s">
        <v>39</v>
      </c>
      <c r="AY350" s="445"/>
      <c r="AZ350" s="445"/>
      <c r="BA350" s="445"/>
      <c r="BB350" s="445"/>
      <c r="BC350" s="446" t="str">
        <f>IF(ＦＡＸ番号="","",ＦＡＸ番号)</f>
        <v/>
      </c>
      <c r="BD350" s="446"/>
      <c r="BE350" s="446"/>
      <c r="BF350" s="446"/>
      <c r="BG350" s="446"/>
      <c r="BH350" s="446"/>
      <c r="BI350" s="446"/>
      <c r="BJ350" s="446"/>
      <c r="BK350" s="446"/>
      <c r="BL350" s="446"/>
      <c r="BM350" s="446"/>
      <c r="BN350" s="446"/>
      <c r="BO350" s="446"/>
      <c r="BP350" s="446"/>
      <c r="BQ350" s="446"/>
      <c r="BR350" s="446"/>
      <c r="BS350" s="446"/>
      <c r="BT350" s="446"/>
      <c r="BU350" s="446"/>
      <c r="BV350" s="446"/>
      <c r="BW350" s="446"/>
      <c r="BX350" s="446"/>
      <c r="BY350" s="446"/>
      <c r="BZ350" s="446"/>
    </row>
    <row r="351" spans="1:79" ht="11.25" customHeight="1" thickBot="1" x14ac:dyDescent="0.2">
      <c r="A351" s="371"/>
      <c r="B351" s="441"/>
      <c r="C351" s="442"/>
      <c r="D351" s="443"/>
      <c r="E351" s="491"/>
      <c r="F351" s="491"/>
      <c r="G351" s="491"/>
      <c r="H351" s="491"/>
      <c r="I351" s="601"/>
      <c r="J351" s="461"/>
      <c r="K351" s="462"/>
      <c r="L351" s="462"/>
      <c r="M351" s="462"/>
      <c r="N351" s="462"/>
      <c r="O351" s="462"/>
      <c r="P351" s="463"/>
      <c r="Q351" s="465"/>
      <c r="R351" s="465"/>
      <c r="S351" s="467"/>
      <c r="T351" s="453"/>
      <c r="U351" s="469"/>
      <c r="V351" s="455"/>
      <c r="W351" s="453"/>
      <c r="X351" s="457"/>
      <c r="Y351" s="3"/>
      <c r="Z351" s="3"/>
      <c r="AB351" s="421" t="s">
        <v>40</v>
      </c>
      <c r="AC351" s="433" t="str">
        <f>IF(請求年="","",請求年)</f>
        <v/>
      </c>
      <c r="AD351" s="433"/>
      <c r="AE351" s="470" t="s">
        <v>12</v>
      </c>
      <c r="AF351" s="433" t="str">
        <f>IF(請求月="","",請求月)</f>
        <v/>
      </c>
      <c r="AG351" s="421" t="s">
        <v>15</v>
      </c>
      <c r="AH351" s="421"/>
      <c r="AI351" s="433" t="str">
        <f>IF(請求日="","",請求日)</f>
        <v/>
      </c>
      <c r="AJ351" s="433"/>
      <c r="AK351" s="433"/>
      <c r="AL351" s="421" t="s">
        <v>17</v>
      </c>
      <c r="AM351" s="421"/>
      <c r="AZ351" s="2" t="s">
        <v>5</v>
      </c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79" ht="6.75" customHeight="1" x14ac:dyDescent="0.15">
      <c r="J352" s="526" t="s">
        <v>7</v>
      </c>
      <c r="K352" s="527"/>
      <c r="L352" s="527"/>
      <c r="M352" s="527"/>
      <c r="N352" s="527"/>
      <c r="O352" s="527"/>
      <c r="P352" s="528"/>
      <c r="Q352" s="477" t="str">
        <f>IF(入力用!$H352&lt;10000000,"",RIGHTB(INT(入力用!$H352/10000000),1))</f>
        <v/>
      </c>
      <c r="R352" s="471" t="str">
        <f>IF(入力用!$H352&lt;1000000,"",RIGHTB(INT(入力用!$H352/1000000),1))</f>
        <v/>
      </c>
      <c r="S352" s="474" t="str">
        <f>IF(入力用!$H352&lt;100000,"",RIGHTB(INT(入力用!$H352/100000),1))</f>
        <v/>
      </c>
      <c r="T352" s="477" t="str">
        <f>IF(入力用!$H352&lt;10000,"",RIGHTB(INT(入力用!$H352/10000),1))</f>
        <v/>
      </c>
      <c r="U352" s="394" t="str">
        <f>IF(入力用!$H352&lt;1000,"",RIGHTB(INT(入力用!$H352/1000),1))</f>
        <v/>
      </c>
      <c r="V352" s="481" t="str">
        <f>IF(入力用!$H352&lt;100,"",RIGHTB(INT(入力用!$H352/100),1))</f>
        <v/>
      </c>
      <c r="W352" s="477" t="str">
        <f>IF(入力用!$H352&lt;10,"",RIGHTB(INT(入力用!$H352/10),1))</f>
        <v/>
      </c>
      <c r="X352" s="394" t="str">
        <f>IF(入力用!$H352&lt;1,"",RIGHTB(入力用!$H352,1))</f>
        <v/>
      </c>
      <c r="Y352" s="46"/>
      <c r="Z352" s="46"/>
      <c r="AA352" s="81"/>
      <c r="AB352" s="421"/>
      <c r="AC352" s="433"/>
      <c r="AD352" s="433"/>
      <c r="AE352" s="470"/>
      <c r="AF352" s="433"/>
      <c r="AG352" s="421"/>
      <c r="AH352" s="421"/>
      <c r="AI352" s="433"/>
      <c r="AJ352" s="433"/>
      <c r="AK352" s="433"/>
      <c r="AL352" s="421"/>
      <c r="AM352" s="421"/>
      <c r="AZ352" s="396"/>
      <c r="BA352" s="402"/>
      <c r="BB352" s="402"/>
      <c r="BC352" s="402"/>
      <c r="BD352" s="402"/>
      <c r="BE352" s="402"/>
      <c r="BF352" s="402"/>
      <c r="BG352" s="496"/>
      <c r="BH352" s="505" t="s">
        <v>21</v>
      </c>
      <c r="BI352" s="505"/>
      <c r="BJ352" s="505"/>
      <c r="BK352" s="506" t="str">
        <f>IF(振込先="","",振込先)</f>
        <v/>
      </c>
      <c r="BL352" s="506"/>
      <c r="BM352" s="506"/>
      <c r="BN352" s="506"/>
      <c r="BO352" s="506"/>
      <c r="BP352" s="506"/>
      <c r="BQ352" s="506"/>
      <c r="BR352" s="506"/>
      <c r="BS352" s="506"/>
      <c r="BT352" s="506"/>
      <c r="BU352" s="506"/>
      <c r="BV352" s="506"/>
      <c r="BW352" s="506"/>
      <c r="BX352" s="506"/>
      <c r="BY352" s="506"/>
      <c r="BZ352" s="506"/>
    </row>
    <row r="353" spans="1:79" ht="4.5" customHeight="1" x14ac:dyDescent="0.15">
      <c r="A353" s="491" t="s">
        <v>6</v>
      </c>
      <c r="B353" s="491"/>
      <c r="C353" s="491"/>
      <c r="D353" s="491"/>
      <c r="E353" s="491"/>
      <c r="F353" s="491"/>
      <c r="G353" s="491"/>
      <c r="H353" s="491"/>
      <c r="I353" s="601"/>
      <c r="J353" s="529"/>
      <c r="K353" s="530"/>
      <c r="L353" s="530"/>
      <c r="M353" s="530"/>
      <c r="N353" s="530"/>
      <c r="O353" s="530"/>
      <c r="P353" s="531"/>
      <c r="Q353" s="478"/>
      <c r="R353" s="472"/>
      <c r="S353" s="475"/>
      <c r="T353" s="478"/>
      <c r="U353" s="415"/>
      <c r="V353" s="482"/>
      <c r="W353" s="478"/>
      <c r="X353" s="415"/>
      <c r="Y353" s="46"/>
      <c r="Z353" s="46"/>
      <c r="AA353" s="46"/>
      <c r="AZ353" s="416"/>
      <c r="BA353" s="493"/>
      <c r="BB353" s="493"/>
      <c r="BC353" s="493"/>
      <c r="BD353" s="493"/>
      <c r="BE353" s="493"/>
      <c r="BF353" s="493"/>
      <c r="BG353" s="497"/>
      <c r="BH353" s="505"/>
      <c r="BI353" s="505"/>
      <c r="BJ353" s="505"/>
      <c r="BK353" s="506"/>
      <c r="BL353" s="506"/>
      <c r="BM353" s="506"/>
      <c r="BN353" s="506"/>
      <c r="BO353" s="506"/>
      <c r="BP353" s="506"/>
      <c r="BQ353" s="506"/>
      <c r="BR353" s="506"/>
      <c r="BS353" s="506"/>
      <c r="BT353" s="506"/>
      <c r="BU353" s="506"/>
      <c r="BV353" s="506"/>
      <c r="BW353" s="506"/>
      <c r="BX353" s="506"/>
      <c r="BY353" s="506"/>
      <c r="BZ353" s="506"/>
    </row>
    <row r="354" spans="1:79" ht="9.75" customHeight="1" thickBot="1" x14ac:dyDescent="0.2">
      <c r="A354" s="491"/>
      <c r="B354" s="491"/>
      <c r="C354" s="491"/>
      <c r="D354" s="491"/>
      <c r="E354" s="491"/>
      <c r="F354" s="491"/>
      <c r="G354" s="491"/>
      <c r="H354" s="491"/>
      <c r="I354" s="601"/>
      <c r="J354" s="532"/>
      <c r="K354" s="533"/>
      <c r="L354" s="533"/>
      <c r="M354" s="533"/>
      <c r="N354" s="533"/>
      <c r="O354" s="533"/>
      <c r="P354" s="534"/>
      <c r="Q354" s="479"/>
      <c r="R354" s="473"/>
      <c r="S354" s="476"/>
      <c r="T354" s="479"/>
      <c r="U354" s="480"/>
      <c r="V354" s="483"/>
      <c r="W354" s="479"/>
      <c r="X354" s="480"/>
      <c r="Y354" s="46"/>
      <c r="Z354" s="46"/>
      <c r="AA354" s="46"/>
      <c r="AZ354" s="494"/>
      <c r="BA354" s="495"/>
      <c r="BB354" s="495"/>
      <c r="BC354" s="495"/>
      <c r="BD354" s="495"/>
      <c r="BE354" s="495"/>
      <c r="BF354" s="495"/>
      <c r="BG354" s="498"/>
      <c r="BH354" s="54"/>
      <c r="BI354" s="54"/>
      <c r="BJ354" s="54"/>
      <c r="BK354" s="499" t="str">
        <f>IF(口座番号="","",口座番号)</f>
        <v/>
      </c>
      <c r="BL354" s="499"/>
      <c r="BM354" s="499"/>
      <c r="BN354" s="499"/>
      <c r="BO354" s="499"/>
      <c r="BP354" s="499"/>
      <c r="BQ354" s="499"/>
      <c r="BR354" s="499"/>
      <c r="BS354" s="499"/>
      <c r="BT354" s="499"/>
      <c r="BU354" s="499"/>
      <c r="BV354" s="499"/>
      <c r="BW354" s="499"/>
      <c r="BX354" s="499"/>
      <c r="BY354" s="499"/>
      <c r="BZ354" s="499"/>
    </row>
    <row r="355" spans="1:79" ht="7.5" customHeight="1" thickBot="1" x14ac:dyDescent="0.2">
      <c r="BH355" s="4"/>
      <c r="BI355" s="4"/>
    </row>
    <row r="356" spans="1:79" x14ac:dyDescent="0.15">
      <c r="A356" s="436" t="s">
        <v>8</v>
      </c>
      <c r="B356" s="422" t="s">
        <v>35</v>
      </c>
      <c r="C356" s="381"/>
      <c r="D356" s="381"/>
      <c r="E356" s="381"/>
      <c r="F356" s="381"/>
      <c r="G356" s="381"/>
      <c r="H356" s="381"/>
      <c r="I356" s="423"/>
      <c r="J356" s="422" t="s">
        <v>36</v>
      </c>
      <c r="K356" s="381"/>
      <c r="L356" s="381"/>
      <c r="M356" s="381"/>
      <c r="N356" s="381"/>
      <c r="O356" s="423"/>
      <c r="P356" s="422" t="s">
        <v>9</v>
      </c>
      <c r="Q356" s="381"/>
      <c r="R356" s="381"/>
      <c r="S356" s="381"/>
      <c r="T356" s="381"/>
      <c r="U356" s="381"/>
      <c r="V356" s="381"/>
      <c r="W356" s="381"/>
      <c r="X356" s="381"/>
      <c r="Y356" s="381"/>
      <c r="Z356" s="381"/>
      <c r="AA356" s="423"/>
      <c r="AB356" s="422" t="s">
        <v>10</v>
      </c>
      <c r="AC356" s="423"/>
      <c r="AD356" s="385" t="s">
        <v>11</v>
      </c>
      <c r="AE356" s="422" t="s">
        <v>13</v>
      </c>
      <c r="AF356" s="381"/>
      <c r="AG356" s="381"/>
      <c r="AH356" s="561" t="s">
        <v>14</v>
      </c>
      <c r="AI356" s="381"/>
      <c r="AJ356" s="381"/>
      <c r="AK356" s="381"/>
      <c r="AL356" s="381"/>
      <c r="AM356" s="381"/>
      <c r="AN356" s="381"/>
      <c r="AO356" s="382"/>
      <c r="AP356" s="520" t="s">
        <v>47</v>
      </c>
      <c r="AQ356" s="521"/>
      <c r="AR356" s="522"/>
      <c r="AS356" s="381" t="s">
        <v>46</v>
      </c>
      <c r="AT356" s="381"/>
      <c r="AU356" s="381"/>
      <c r="AV356" s="381"/>
      <c r="AW356" s="381"/>
      <c r="AX356" s="381"/>
      <c r="AY356" s="382"/>
      <c r="AZ356" s="507" t="s">
        <v>18</v>
      </c>
      <c r="BA356" s="507"/>
      <c r="BB356" s="507"/>
      <c r="BC356" s="508"/>
      <c r="BD356" s="550" t="s">
        <v>20</v>
      </c>
      <c r="BE356" s="551"/>
      <c r="BF356" s="551"/>
      <c r="BG356" s="551"/>
      <c r="BH356" s="551"/>
      <c r="BI356" s="552"/>
      <c r="BJ356" s="509" t="s">
        <v>54</v>
      </c>
      <c r="BK356" s="516" t="s">
        <v>24</v>
      </c>
      <c r="BL356" s="517"/>
      <c r="BM356" s="517"/>
      <c r="BN356" s="517"/>
      <c r="BO356" s="517"/>
      <c r="BP356" s="517"/>
      <c r="BQ356" s="517"/>
      <c r="BR356" s="517"/>
      <c r="BS356" s="517"/>
      <c r="BT356" s="517"/>
      <c r="BU356" s="517"/>
      <c r="BV356" s="517"/>
      <c r="BW356" s="517"/>
      <c r="BX356" s="517"/>
      <c r="BY356" s="517"/>
      <c r="BZ356" s="518"/>
      <c r="CA356" s="5" t="s">
        <v>25</v>
      </c>
    </row>
    <row r="357" spans="1:79" ht="14.25" thickBot="1" x14ac:dyDescent="0.2">
      <c r="A357" s="437"/>
      <c r="B357" s="424"/>
      <c r="C357" s="425"/>
      <c r="D357" s="425"/>
      <c r="E357" s="425"/>
      <c r="F357" s="425"/>
      <c r="G357" s="425"/>
      <c r="H357" s="425"/>
      <c r="I357" s="426"/>
      <c r="J357" s="424" t="s">
        <v>37</v>
      </c>
      <c r="K357" s="425"/>
      <c r="L357" s="425"/>
      <c r="M357" s="425"/>
      <c r="N357" s="425"/>
      <c r="O357" s="426"/>
      <c r="P357" s="424"/>
      <c r="Q357" s="425"/>
      <c r="R357" s="425"/>
      <c r="S357" s="425"/>
      <c r="T357" s="425"/>
      <c r="U357" s="425"/>
      <c r="V357" s="425"/>
      <c r="W357" s="425"/>
      <c r="X357" s="425"/>
      <c r="Y357" s="425"/>
      <c r="Z357" s="425"/>
      <c r="AA357" s="426"/>
      <c r="AB357" s="424"/>
      <c r="AC357" s="426"/>
      <c r="AD357" s="386"/>
      <c r="AE357" s="424"/>
      <c r="AF357" s="425"/>
      <c r="AG357" s="425"/>
      <c r="AH357" s="562"/>
      <c r="AI357" s="383"/>
      <c r="AJ357" s="383"/>
      <c r="AK357" s="383"/>
      <c r="AL357" s="383"/>
      <c r="AM357" s="383"/>
      <c r="AN357" s="383"/>
      <c r="AO357" s="384"/>
      <c r="AP357" s="523"/>
      <c r="AQ357" s="524"/>
      <c r="AR357" s="525"/>
      <c r="AS357" s="383"/>
      <c r="AT357" s="383"/>
      <c r="AU357" s="383"/>
      <c r="AV357" s="383"/>
      <c r="AW357" s="383"/>
      <c r="AX357" s="383"/>
      <c r="AY357" s="384"/>
      <c r="AZ357" s="503" t="s">
        <v>19</v>
      </c>
      <c r="BA357" s="503"/>
      <c r="BB357" s="503"/>
      <c r="BC357" s="504"/>
      <c r="BD357" s="424"/>
      <c r="BE357" s="425"/>
      <c r="BF357" s="425"/>
      <c r="BG357" s="425"/>
      <c r="BH357" s="425"/>
      <c r="BI357" s="426"/>
      <c r="BJ357" s="510"/>
      <c r="BK357" s="515" t="s">
        <v>45</v>
      </c>
      <c r="BL357" s="445"/>
      <c r="BM357" s="445"/>
      <c r="BN357" s="445"/>
      <c r="BO357" s="445"/>
      <c r="BP357" s="445"/>
      <c r="BQ357" s="445"/>
      <c r="BR357" s="445"/>
      <c r="BS357" s="31"/>
      <c r="BT357" s="383" t="s">
        <v>46</v>
      </c>
      <c r="BU357" s="383"/>
      <c r="BV357" s="383"/>
      <c r="BW357" s="383"/>
      <c r="BX357" s="383"/>
      <c r="BY357" s="383"/>
      <c r="BZ357" s="519"/>
      <c r="CA357" s="6" t="s">
        <v>26</v>
      </c>
    </row>
    <row r="358" spans="1:79" ht="13.5" customHeight="1" x14ac:dyDescent="0.15">
      <c r="A358" s="434" t="str">
        <f>IF(入力用!A358="","",入力用!A358)</f>
        <v/>
      </c>
      <c r="B358" s="427" t="str">
        <f>IF(入力用!B358="","",入力用!B358)</f>
        <v/>
      </c>
      <c r="C358" s="428"/>
      <c r="D358" s="428"/>
      <c r="E358" s="428"/>
      <c r="F358" s="428"/>
      <c r="G358" s="428"/>
      <c r="H358" s="428"/>
      <c r="I358" s="429"/>
      <c r="J358" s="570" t="str">
        <f>IF(入力用!F358="","",入力用!F358)</f>
        <v/>
      </c>
      <c r="K358" s="571"/>
      <c r="L358" s="571"/>
      <c r="M358" s="571"/>
      <c r="N358" s="571"/>
      <c r="O358" s="572"/>
      <c r="P358" s="427" t="str">
        <f>IF(入力用!G358="","",入力用!G358)</f>
        <v/>
      </c>
      <c r="Q358" s="428"/>
      <c r="R358" s="428"/>
      <c r="S358" s="428"/>
      <c r="T358" s="428"/>
      <c r="U358" s="428"/>
      <c r="V358" s="428"/>
      <c r="W358" s="428"/>
      <c r="X358" s="428"/>
      <c r="Y358" s="428"/>
      <c r="Z358" s="428"/>
      <c r="AA358" s="429"/>
      <c r="AB358" s="427" t="str">
        <f>IF(入力用!R358="","",入力用!R358)</f>
        <v/>
      </c>
      <c r="AC358" s="429"/>
      <c r="AD358" s="553" t="str">
        <f>IF(入力用!T358="","",入力用!T358)</f>
        <v/>
      </c>
      <c r="AE358" s="555" t="str">
        <f>IF(入力用!U358="","",入力用!U358)</f>
        <v/>
      </c>
      <c r="AF358" s="556"/>
      <c r="AG358" s="557"/>
      <c r="AH358" s="94" t="str">
        <f>IF(入力用!$AV358&lt;0,"▲","")</f>
        <v/>
      </c>
      <c r="AI358" s="89"/>
      <c r="AJ358" s="539" t="str">
        <f>IF(ABS(入力用!$AV358)&lt;100000,"",RIGHTB(INT(ABS(入力用!$AV358)/100000),1))</f>
        <v/>
      </c>
      <c r="AK358" s="535" t="str">
        <f>IF(ABS(入力用!$AV358)&lt;10000,"",RIGHTB(INT(ABS(入力用!$AV358)/10000),1))</f>
        <v/>
      </c>
      <c r="AL358" s="544" t="str">
        <f>IF(ABS(入力用!$AV358)&lt;1000,"",RIGHTB(INT(ABS(入力用!$AV358)/1000),1))</f>
        <v/>
      </c>
      <c r="AM358" s="539" t="str">
        <f>IF(ABS(入力用!$AV358)&lt;100,"",RIGHTB(INT(ABS(入力用!$AV358)/100),1))</f>
        <v/>
      </c>
      <c r="AN358" s="535" t="str">
        <f>IF(ABS(入力用!$AV358)&lt;10,"",RIGHTB(INT(ABS(入力用!$AV358)/10),1))</f>
        <v/>
      </c>
      <c r="AO358" s="537" t="str">
        <f>IF(ABS(入力用!$AV358)&lt;1,"",RIGHTB(入力用!$AV358,1))</f>
        <v/>
      </c>
      <c r="AP358" s="500" t="str">
        <f>IF(入力用!X358="","",IF(入力用!$AM358=3,"",RIGHTB(INT(入力用!$AT358/10),1)))</f>
        <v/>
      </c>
      <c r="AQ358" s="544" t="str">
        <f>IF(入力用!X358="","",RIGHTB(入力用!$AT358,1))</f>
        <v/>
      </c>
      <c r="AR358" s="546" t="s">
        <v>48</v>
      </c>
      <c r="AS358" s="94" t="str">
        <f>IF(入力用!$AV358&lt;0,"▲","")</f>
        <v/>
      </c>
      <c r="AT358" s="92"/>
      <c r="AU358" s="535" t="str">
        <f>IF(ABS(入力用!$BE358)&lt;10000,"",RIGHTB(INT(ABS(入力用!$BE358)/10000),1))</f>
        <v/>
      </c>
      <c r="AV358" s="544" t="str">
        <f>IF(ABS(入力用!$BE358)&lt;1000,"",RIGHTB(INT(ABS(入力用!$BE358)/1000),1))</f>
        <v/>
      </c>
      <c r="AW358" s="539" t="str">
        <f>IF(ABS(入力用!$BE358)&lt;100,"",RIGHTB(INT(ABS(入力用!$BE358)/100),1))</f>
        <v/>
      </c>
      <c r="AX358" s="535" t="str">
        <f>IF(ABS(入力用!$BE358)&lt;10,"",RIGHTB(INT(ABS(入力用!$BE358)/10),1))</f>
        <v/>
      </c>
      <c r="AY358" s="541" t="str">
        <f>IF(ABS(入力用!$BE358)=0,"",RIGHTB(入力用!$BE358,1))</f>
        <v/>
      </c>
      <c r="AZ358" s="543"/>
      <c r="BA358" s="387"/>
      <c r="BB358" s="387"/>
      <c r="BC358" s="389"/>
      <c r="BD358" s="391"/>
      <c r="BE358" s="392"/>
      <c r="BF358" s="392"/>
      <c r="BG358" s="392"/>
      <c r="BH358" s="392"/>
      <c r="BI358" s="393"/>
      <c r="BJ358" s="394"/>
      <c r="BK358" s="396"/>
      <c r="BL358" s="398"/>
      <c r="BM358" s="400"/>
      <c r="BN358" s="402"/>
      <c r="BO358" s="398"/>
      <c r="BP358" s="400"/>
      <c r="BQ358" s="402"/>
      <c r="BR358" s="404"/>
      <c r="BS358" s="406"/>
      <c r="BT358" s="408"/>
      <c r="BU358" s="400"/>
      <c r="BV358" s="402"/>
      <c r="BW358" s="398"/>
      <c r="BX358" s="400"/>
      <c r="BY358" s="402"/>
      <c r="BZ358" s="404"/>
      <c r="CA358" s="474"/>
    </row>
    <row r="359" spans="1:79" ht="13.5" customHeight="1" x14ac:dyDescent="0.15">
      <c r="A359" s="435"/>
      <c r="B359" s="430"/>
      <c r="C359" s="431"/>
      <c r="D359" s="431"/>
      <c r="E359" s="431"/>
      <c r="F359" s="431"/>
      <c r="G359" s="431"/>
      <c r="H359" s="431"/>
      <c r="I359" s="432"/>
      <c r="J359" s="547" t="str">
        <f>IF(入力用!F359="","",入力用!F359)</f>
        <v/>
      </c>
      <c r="K359" s="548"/>
      <c r="L359" s="548"/>
      <c r="M359" s="548"/>
      <c r="N359" s="548"/>
      <c r="O359" s="549"/>
      <c r="P359" s="430"/>
      <c r="Q359" s="431"/>
      <c r="R359" s="431"/>
      <c r="S359" s="431"/>
      <c r="T359" s="431"/>
      <c r="U359" s="431"/>
      <c r="V359" s="431"/>
      <c r="W359" s="431"/>
      <c r="X359" s="431"/>
      <c r="Y359" s="431"/>
      <c r="Z359" s="431"/>
      <c r="AA359" s="432"/>
      <c r="AB359" s="430"/>
      <c r="AC359" s="432"/>
      <c r="AD359" s="554"/>
      <c r="AE359" s="558"/>
      <c r="AF359" s="559"/>
      <c r="AG359" s="560"/>
      <c r="AH359" s="88" t="str">
        <f>IF(ABS(入力用!$AV358)&lt;10000000,"",RIGHTB(INT(ABS(入力用!$AV358)/10000000),1))</f>
        <v/>
      </c>
      <c r="AI359" s="90" t="str">
        <f>IF(ABS(入力用!$AV358)&lt;1000000,"",RIGHTB(INT(ABS(入力用!$AV358)/1000000),1))</f>
        <v/>
      </c>
      <c r="AJ359" s="540"/>
      <c r="AK359" s="536"/>
      <c r="AL359" s="545"/>
      <c r="AM359" s="540"/>
      <c r="AN359" s="536"/>
      <c r="AO359" s="538"/>
      <c r="AP359" s="501"/>
      <c r="AQ359" s="545"/>
      <c r="AR359" s="488"/>
      <c r="AS359" s="95" t="str">
        <f>IF(ABS(入力用!$BE358)&lt;1000000,"",RIGHTB(INT(ABS(入力用!$BE358)/1000000),1))</f>
        <v/>
      </c>
      <c r="AT359" s="96" t="str">
        <f>IF(ABS(入力用!$BE358)&lt;100000,"",RIGHTB(INT(ABS(入力用!$BE358)/100000),1))</f>
        <v/>
      </c>
      <c r="AU359" s="536"/>
      <c r="AV359" s="545"/>
      <c r="AW359" s="540"/>
      <c r="AX359" s="536"/>
      <c r="AY359" s="542"/>
      <c r="AZ359" s="411"/>
      <c r="BA359" s="388"/>
      <c r="BB359" s="388"/>
      <c r="BC359" s="390"/>
      <c r="BD359" s="378"/>
      <c r="BE359" s="379"/>
      <c r="BF359" s="379"/>
      <c r="BG359" s="379"/>
      <c r="BH359" s="379"/>
      <c r="BI359" s="380"/>
      <c r="BJ359" s="395"/>
      <c r="BK359" s="397"/>
      <c r="BL359" s="399"/>
      <c r="BM359" s="401"/>
      <c r="BN359" s="403"/>
      <c r="BO359" s="399"/>
      <c r="BP359" s="401"/>
      <c r="BQ359" s="403"/>
      <c r="BR359" s="405"/>
      <c r="BS359" s="407"/>
      <c r="BT359" s="409"/>
      <c r="BU359" s="401"/>
      <c r="BV359" s="403"/>
      <c r="BW359" s="399"/>
      <c r="BX359" s="401"/>
      <c r="BY359" s="403"/>
      <c r="BZ359" s="405"/>
      <c r="CA359" s="409"/>
    </row>
    <row r="360" spans="1:79" ht="13.5" customHeight="1" x14ac:dyDescent="0.15">
      <c r="A360" s="434" t="str">
        <f>IF(入力用!A360="","",入力用!A360)</f>
        <v/>
      </c>
      <c r="B360" s="427" t="str">
        <f>IF(入力用!B360="","",入力用!B360)</f>
        <v/>
      </c>
      <c r="C360" s="428"/>
      <c r="D360" s="428"/>
      <c r="E360" s="428"/>
      <c r="F360" s="428"/>
      <c r="G360" s="428"/>
      <c r="H360" s="428"/>
      <c r="I360" s="429"/>
      <c r="J360" s="570" t="str">
        <f>IF(入力用!F360="","",入力用!F360)</f>
        <v/>
      </c>
      <c r="K360" s="571"/>
      <c r="L360" s="571"/>
      <c r="M360" s="571"/>
      <c r="N360" s="571"/>
      <c r="O360" s="572"/>
      <c r="P360" s="427" t="str">
        <f>IF(入力用!G360="","",入力用!G360)</f>
        <v/>
      </c>
      <c r="Q360" s="428"/>
      <c r="R360" s="428"/>
      <c r="S360" s="428"/>
      <c r="T360" s="428"/>
      <c r="U360" s="428"/>
      <c r="V360" s="428"/>
      <c r="W360" s="428"/>
      <c r="X360" s="428"/>
      <c r="Y360" s="428"/>
      <c r="Z360" s="428"/>
      <c r="AA360" s="429"/>
      <c r="AB360" s="427" t="str">
        <f>IF(入力用!R360="","",入力用!R360)</f>
        <v/>
      </c>
      <c r="AC360" s="429"/>
      <c r="AD360" s="553" t="str">
        <f>IF(入力用!T360="","",入力用!T360)</f>
        <v/>
      </c>
      <c r="AE360" s="555" t="str">
        <f>IF(入力用!U360="","",入力用!U360)</f>
        <v/>
      </c>
      <c r="AF360" s="556"/>
      <c r="AG360" s="557"/>
      <c r="AH360" s="97" t="str">
        <f>IF(入力用!$AV360&lt;0,"▲","")</f>
        <v/>
      </c>
      <c r="AI360" s="99"/>
      <c r="AJ360" s="564" t="str">
        <f>IF(ABS(入力用!$AV360)&lt;100000,"",RIGHTB(INT(ABS(入力用!$AV360)/100000),1))</f>
        <v/>
      </c>
      <c r="AK360" s="565" t="str">
        <f>IF(ABS(入力用!$AV360)&lt;10000,"",RIGHTB(INT(ABS(入力用!$AV360)/10000),1))</f>
        <v/>
      </c>
      <c r="AL360" s="567" t="str">
        <f>IF(ABS(入力用!$AV360)&lt;1000,"",RIGHTB(INT(ABS(入力用!$AV360)/1000),1))</f>
        <v/>
      </c>
      <c r="AM360" s="564" t="str">
        <f>IF(ABS(入力用!$AV360)&lt;100,"",RIGHTB(INT(ABS(入力用!$AV360)/100),1))</f>
        <v/>
      </c>
      <c r="AN360" s="565" t="str">
        <f>IF(ABS(入力用!$AV360)&lt;10,"",RIGHTB(INT(ABS(入力用!$AV360)/10),1))</f>
        <v/>
      </c>
      <c r="AO360" s="542" t="str">
        <f>IF(ABS(入力用!$AV360)&lt;1,"",RIGHTB(入力用!$AV360,1))</f>
        <v/>
      </c>
      <c r="AP360" s="511" t="str">
        <f>IF(入力用!X360="","",IF(入力用!$AM360=3,"",RIGHTB(INT(入力用!$AT360/10),1)))</f>
        <v/>
      </c>
      <c r="AQ360" s="512" t="str">
        <f>IF(入力用!X360="","",RIGHTB(入力用!$AT360,1))</f>
        <v/>
      </c>
      <c r="AR360" s="514" t="s">
        <v>48</v>
      </c>
      <c r="AS360" s="97" t="str">
        <f>IF(入力用!$AV360&lt;0,"▲","")</f>
        <v/>
      </c>
      <c r="AT360" s="98"/>
      <c r="AU360" s="565" t="str">
        <f>IF(ABS(入力用!$BE360)&lt;10000,"",RIGHTB(INT(ABS(入力用!$BE360)/10000),1))</f>
        <v/>
      </c>
      <c r="AV360" s="567" t="str">
        <f>IF(ABS(入力用!$BE360)&lt;1000,"",RIGHTB(INT(ABS(入力用!$BE360)/1000),1))</f>
        <v/>
      </c>
      <c r="AW360" s="564" t="str">
        <f>IF(ABS(入力用!$BE360)&lt;100,"",RIGHTB(INT(ABS(入力用!$BE360)/100),1))</f>
        <v/>
      </c>
      <c r="AX360" s="565" t="str">
        <f>IF(ABS(入力用!$BE360)&lt;10,"",RIGHTB(INT(ABS(入力用!$BE360)/10),1))</f>
        <v/>
      </c>
      <c r="AY360" s="542" t="str">
        <f>IF(ABS(入力用!$BE360)=0,"",RIGHTB(入力用!$BE360,1))</f>
        <v/>
      </c>
      <c r="AZ360" s="410"/>
      <c r="BA360" s="568"/>
      <c r="BB360" s="568"/>
      <c r="BC360" s="569"/>
      <c r="BD360" s="412"/>
      <c r="BE360" s="413"/>
      <c r="BF360" s="413"/>
      <c r="BG360" s="413"/>
      <c r="BH360" s="413"/>
      <c r="BI360" s="414"/>
      <c r="BJ360" s="415"/>
      <c r="BK360" s="416"/>
      <c r="BL360" s="417"/>
      <c r="BM360" s="418"/>
      <c r="BN360" s="493"/>
      <c r="BO360" s="417"/>
      <c r="BP360" s="418"/>
      <c r="BQ360" s="493"/>
      <c r="BR360" s="563"/>
      <c r="BS360" s="566"/>
      <c r="BT360" s="475"/>
      <c r="BU360" s="418"/>
      <c r="BV360" s="493"/>
      <c r="BW360" s="417"/>
      <c r="BX360" s="418"/>
      <c r="BY360" s="493"/>
      <c r="BZ360" s="563"/>
      <c r="CA360" s="474"/>
    </row>
    <row r="361" spans="1:79" ht="13.5" customHeight="1" x14ac:dyDescent="0.15">
      <c r="A361" s="435"/>
      <c r="B361" s="430"/>
      <c r="C361" s="431"/>
      <c r="D361" s="431"/>
      <c r="E361" s="431"/>
      <c r="F361" s="431"/>
      <c r="G361" s="431"/>
      <c r="H361" s="431"/>
      <c r="I361" s="432"/>
      <c r="J361" s="547" t="str">
        <f>IF(入力用!F361="","",入力用!F361)</f>
        <v/>
      </c>
      <c r="K361" s="548"/>
      <c r="L361" s="548"/>
      <c r="M361" s="548"/>
      <c r="N361" s="548"/>
      <c r="O361" s="549"/>
      <c r="P361" s="430"/>
      <c r="Q361" s="431"/>
      <c r="R361" s="431"/>
      <c r="S361" s="431"/>
      <c r="T361" s="431"/>
      <c r="U361" s="431"/>
      <c r="V361" s="431"/>
      <c r="W361" s="431"/>
      <c r="X361" s="431"/>
      <c r="Y361" s="431"/>
      <c r="Z361" s="431"/>
      <c r="AA361" s="432"/>
      <c r="AB361" s="430"/>
      <c r="AC361" s="432"/>
      <c r="AD361" s="554"/>
      <c r="AE361" s="558"/>
      <c r="AF361" s="559"/>
      <c r="AG361" s="560"/>
      <c r="AH361" s="100" t="str">
        <f>IF(ABS(入力用!$AV360)&lt;10000000,"",RIGHTB(INT(ABS(入力用!$AV360)/10000000),1))</f>
        <v/>
      </c>
      <c r="AI361" s="101" t="str">
        <f>IF(ABS(入力用!$AV360)&lt;1000000,"",RIGHTB(INT(ABS(入力用!$AV360)/1000000),1))</f>
        <v/>
      </c>
      <c r="AJ361" s="564"/>
      <c r="AK361" s="565"/>
      <c r="AL361" s="567"/>
      <c r="AM361" s="564"/>
      <c r="AN361" s="565"/>
      <c r="AO361" s="542"/>
      <c r="AP361" s="511"/>
      <c r="AQ361" s="513"/>
      <c r="AR361" s="514"/>
      <c r="AS361" s="91" t="str">
        <f>IF(ABS(入力用!$BE360)&lt;1000000,"",RIGHTB(INT(ABS(入力用!$BE360)/1000000),1))</f>
        <v/>
      </c>
      <c r="AT361" s="93" t="str">
        <f>IF(ABS(入力用!$BE360)&lt;100000,"",RIGHTB(INT(ABS(入力用!$BE360)/100000),1))</f>
        <v/>
      </c>
      <c r="AU361" s="565"/>
      <c r="AV361" s="567"/>
      <c r="AW361" s="564"/>
      <c r="AX361" s="565"/>
      <c r="AY361" s="542"/>
      <c r="AZ361" s="411"/>
      <c r="BA361" s="388"/>
      <c r="BB361" s="388"/>
      <c r="BC361" s="390"/>
      <c r="BD361" s="378"/>
      <c r="BE361" s="379"/>
      <c r="BF361" s="379"/>
      <c r="BG361" s="379"/>
      <c r="BH361" s="379"/>
      <c r="BI361" s="380"/>
      <c r="BJ361" s="395"/>
      <c r="BK361" s="397"/>
      <c r="BL361" s="399"/>
      <c r="BM361" s="401"/>
      <c r="BN361" s="403"/>
      <c r="BO361" s="399"/>
      <c r="BP361" s="401"/>
      <c r="BQ361" s="403"/>
      <c r="BR361" s="405"/>
      <c r="BS361" s="566"/>
      <c r="BT361" s="409"/>
      <c r="BU361" s="401"/>
      <c r="BV361" s="403"/>
      <c r="BW361" s="399"/>
      <c r="BX361" s="401"/>
      <c r="BY361" s="403"/>
      <c r="BZ361" s="405"/>
      <c r="CA361" s="409"/>
    </row>
    <row r="362" spans="1:79" ht="13.5" customHeight="1" x14ac:dyDescent="0.15">
      <c r="A362" s="434" t="str">
        <f>IF(入力用!A362="","",入力用!A362)</f>
        <v/>
      </c>
      <c r="B362" s="427" t="str">
        <f>IF(入力用!B362="","",入力用!B362)</f>
        <v/>
      </c>
      <c r="C362" s="428"/>
      <c r="D362" s="428"/>
      <c r="E362" s="428"/>
      <c r="F362" s="428"/>
      <c r="G362" s="428"/>
      <c r="H362" s="428"/>
      <c r="I362" s="429"/>
      <c r="J362" s="570" t="str">
        <f>IF(入力用!F362="","",入力用!F362)</f>
        <v/>
      </c>
      <c r="K362" s="571"/>
      <c r="L362" s="571"/>
      <c r="M362" s="571"/>
      <c r="N362" s="571"/>
      <c r="O362" s="572"/>
      <c r="P362" s="427" t="str">
        <f>IF(入力用!G362="","",入力用!G362)</f>
        <v/>
      </c>
      <c r="Q362" s="428"/>
      <c r="R362" s="428"/>
      <c r="S362" s="428"/>
      <c r="T362" s="428"/>
      <c r="U362" s="428"/>
      <c r="V362" s="428"/>
      <c r="W362" s="428"/>
      <c r="X362" s="428"/>
      <c r="Y362" s="428"/>
      <c r="Z362" s="428"/>
      <c r="AA362" s="429"/>
      <c r="AB362" s="427" t="str">
        <f>IF(入力用!R362="","",入力用!R362)</f>
        <v/>
      </c>
      <c r="AC362" s="429"/>
      <c r="AD362" s="553" t="str">
        <f>IF(入力用!T362="","",入力用!T362)</f>
        <v/>
      </c>
      <c r="AE362" s="555" t="str">
        <f>IF(入力用!U362="","",入力用!U362)</f>
        <v/>
      </c>
      <c r="AF362" s="556"/>
      <c r="AG362" s="557"/>
      <c r="AH362" s="97" t="str">
        <f>IF(入力用!$AV362&lt;0,"▲","")</f>
        <v/>
      </c>
      <c r="AI362" s="99"/>
      <c r="AJ362" s="564" t="str">
        <f>IF(ABS(入力用!$AV362)&lt;100000,"",RIGHTB(INT(ABS(入力用!$AV362)/100000),1))</f>
        <v/>
      </c>
      <c r="AK362" s="565" t="str">
        <f>IF(ABS(入力用!$AV362)&lt;10000,"",RIGHTB(INT(ABS(入力用!$AV362)/10000),1))</f>
        <v/>
      </c>
      <c r="AL362" s="567" t="str">
        <f>IF(ABS(入力用!$AV362)&lt;1000,"",RIGHTB(INT(ABS(入力用!$AV362)/1000),1))</f>
        <v/>
      </c>
      <c r="AM362" s="564" t="str">
        <f>IF(ABS(入力用!$AV362)&lt;100,"",RIGHTB(INT(ABS(入力用!$AV362)/100),1))</f>
        <v/>
      </c>
      <c r="AN362" s="565" t="str">
        <f>IF(ABS(入力用!$AV362)&lt;10,"",RIGHTB(INT(ABS(入力用!$AV362)/10),1))</f>
        <v/>
      </c>
      <c r="AO362" s="542" t="str">
        <f>IF(ABS(入力用!$AV362)&lt;1,"",RIGHTB(入力用!$AV362,1))</f>
        <v/>
      </c>
      <c r="AP362" s="511" t="str">
        <f>IF(入力用!X362="","",IF(入力用!$AM362=3,"",RIGHTB(INT(入力用!$AT362/10),1)))</f>
        <v/>
      </c>
      <c r="AQ362" s="512" t="str">
        <f>IF(入力用!X362="","",RIGHTB(入力用!$AT362,1))</f>
        <v/>
      </c>
      <c r="AR362" s="514" t="s">
        <v>48</v>
      </c>
      <c r="AS362" s="97" t="str">
        <f>IF(入力用!$AV362&lt;0,"▲","")</f>
        <v/>
      </c>
      <c r="AT362" s="98"/>
      <c r="AU362" s="565" t="str">
        <f>IF(ABS(入力用!$BE362)&lt;10000,"",RIGHTB(INT(ABS(入力用!$BE362)/10000),1))</f>
        <v/>
      </c>
      <c r="AV362" s="567" t="str">
        <f>IF(ABS(入力用!$BE362)&lt;1000,"",RIGHTB(INT(ABS(入力用!$BE362)/1000),1))</f>
        <v/>
      </c>
      <c r="AW362" s="564" t="str">
        <f>IF(ABS(入力用!$BE362)&lt;100,"",RIGHTB(INT(ABS(入力用!$BE362)/100),1))</f>
        <v/>
      </c>
      <c r="AX362" s="565" t="str">
        <f>IF(ABS(入力用!$BE362)&lt;10,"",RIGHTB(INT(ABS(入力用!$BE362)/10),1))</f>
        <v/>
      </c>
      <c r="AY362" s="542" t="str">
        <f>IF(ABS(入力用!$BE362)=0,"",RIGHTB(入力用!$BE362,1))</f>
        <v/>
      </c>
      <c r="AZ362" s="410"/>
      <c r="BA362" s="568"/>
      <c r="BB362" s="568"/>
      <c r="BC362" s="569"/>
      <c r="BD362" s="412"/>
      <c r="BE362" s="413"/>
      <c r="BF362" s="413"/>
      <c r="BG362" s="413"/>
      <c r="BH362" s="413"/>
      <c r="BI362" s="414"/>
      <c r="BJ362" s="415"/>
      <c r="BK362" s="416"/>
      <c r="BL362" s="417"/>
      <c r="BM362" s="418"/>
      <c r="BN362" s="493"/>
      <c r="BO362" s="417"/>
      <c r="BP362" s="418"/>
      <c r="BQ362" s="493"/>
      <c r="BR362" s="563"/>
      <c r="BS362" s="566"/>
      <c r="BT362" s="475"/>
      <c r="BU362" s="418"/>
      <c r="BV362" s="493"/>
      <c r="BW362" s="417"/>
      <c r="BX362" s="418"/>
      <c r="BY362" s="493"/>
      <c r="BZ362" s="563"/>
      <c r="CA362" s="474"/>
    </row>
    <row r="363" spans="1:79" ht="13.5" customHeight="1" x14ac:dyDescent="0.15">
      <c r="A363" s="435"/>
      <c r="B363" s="430"/>
      <c r="C363" s="431"/>
      <c r="D363" s="431"/>
      <c r="E363" s="431"/>
      <c r="F363" s="431"/>
      <c r="G363" s="431"/>
      <c r="H363" s="431"/>
      <c r="I363" s="432"/>
      <c r="J363" s="547" t="str">
        <f>IF(入力用!F363="","",入力用!F363)</f>
        <v/>
      </c>
      <c r="K363" s="548"/>
      <c r="L363" s="548"/>
      <c r="M363" s="548"/>
      <c r="N363" s="548"/>
      <c r="O363" s="549"/>
      <c r="P363" s="430"/>
      <c r="Q363" s="431"/>
      <c r="R363" s="431"/>
      <c r="S363" s="431"/>
      <c r="T363" s="431"/>
      <c r="U363" s="431"/>
      <c r="V363" s="431"/>
      <c r="W363" s="431"/>
      <c r="X363" s="431"/>
      <c r="Y363" s="431"/>
      <c r="Z363" s="431"/>
      <c r="AA363" s="432"/>
      <c r="AB363" s="430"/>
      <c r="AC363" s="432"/>
      <c r="AD363" s="554"/>
      <c r="AE363" s="558"/>
      <c r="AF363" s="559"/>
      <c r="AG363" s="560"/>
      <c r="AH363" s="100" t="str">
        <f>IF(ABS(入力用!$AV362)&lt;10000000,"",RIGHTB(INT(ABS(入力用!$AV362)/10000000),1))</f>
        <v/>
      </c>
      <c r="AI363" s="101" t="str">
        <f>IF(ABS(入力用!$AV362)&lt;1000000,"",RIGHTB(INT(ABS(入力用!$AV362)/1000000),1))</f>
        <v/>
      </c>
      <c r="AJ363" s="564"/>
      <c r="AK363" s="565"/>
      <c r="AL363" s="567"/>
      <c r="AM363" s="564"/>
      <c r="AN363" s="565"/>
      <c r="AO363" s="542"/>
      <c r="AP363" s="511"/>
      <c r="AQ363" s="513"/>
      <c r="AR363" s="514"/>
      <c r="AS363" s="91" t="str">
        <f>IF(ABS(入力用!$BE362)&lt;1000000,"",RIGHTB(INT(ABS(入力用!$BE362)/1000000),1))</f>
        <v/>
      </c>
      <c r="AT363" s="93" t="str">
        <f>IF(ABS(入力用!$BE362)&lt;100000,"",RIGHTB(INT(ABS(入力用!$BE362)/100000),1))</f>
        <v/>
      </c>
      <c r="AU363" s="565"/>
      <c r="AV363" s="567"/>
      <c r="AW363" s="564"/>
      <c r="AX363" s="565"/>
      <c r="AY363" s="542"/>
      <c r="AZ363" s="411"/>
      <c r="BA363" s="388"/>
      <c r="BB363" s="388"/>
      <c r="BC363" s="390"/>
      <c r="BD363" s="378"/>
      <c r="BE363" s="379"/>
      <c r="BF363" s="379"/>
      <c r="BG363" s="379"/>
      <c r="BH363" s="379"/>
      <c r="BI363" s="380"/>
      <c r="BJ363" s="395"/>
      <c r="BK363" s="397"/>
      <c r="BL363" s="399"/>
      <c r="BM363" s="401"/>
      <c r="BN363" s="403"/>
      <c r="BO363" s="399"/>
      <c r="BP363" s="401"/>
      <c r="BQ363" s="403"/>
      <c r="BR363" s="405"/>
      <c r="BS363" s="566"/>
      <c r="BT363" s="409"/>
      <c r="BU363" s="401"/>
      <c r="BV363" s="403"/>
      <c r="BW363" s="399"/>
      <c r="BX363" s="401"/>
      <c r="BY363" s="403"/>
      <c r="BZ363" s="405"/>
      <c r="CA363" s="409"/>
    </row>
    <row r="364" spans="1:79" ht="13.5" customHeight="1" x14ac:dyDescent="0.15">
      <c r="A364" s="434" t="str">
        <f>IF(入力用!A364="","",入力用!A364)</f>
        <v/>
      </c>
      <c r="B364" s="427" t="str">
        <f>IF(入力用!B364="","",入力用!B364)</f>
        <v/>
      </c>
      <c r="C364" s="428"/>
      <c r="D364" s="428"/>
      <c r="E364" s="428"/>
      <c r="F364" s="428"/>
      <c r="G364" s="428"/>
      <c r="H364" s="428"/>
      <c r="I364" s="429"/>
      <c r="J364" s="570" t="str">
        <f>IF(入力用!F364="","",入力用!F364)</f>
        <v/>
      </c>
      <c r="K364" s="571"/>
      <c r="L364" s="571"/>
      <c r="M364" s="571"/>
      <c r="N364" s="571"/>
      <c r="O364" s="572"/>
      <c r="P364" s="427" t="str">
        <f>IF(入力用!G364="","",入力用!G364)</f>
        <v/>
      </c>
      <c r="Q364" s="428"/>
      <c r="R364" s="428"/>
      <c r="S364" s="428"/>
      <c r="T364" s="428"/>
      <c r="U364" s="428"/>
      <c r="V364" s="428"/>
      <c r="W364" s="428"/>
      <c r="X364" s="428"/>
      <c r="Y364" s="428"/>
      <c r="Z364" s="428"/>
      <c r="AA364" s="429"/>
      <c r="AB364" s="427" t="str">
        <f>IF(入力用!R364="","",入力用!R364)</f>
        <v/>
      </c>
      <c r="AC364" s="429"/>
      <c r="AD364" s="553" t="str">
        <f>IF(入力用!T364="","",入力用!T364)</f>
        <v/>
      </c>
      <c r="AE364" s="555" t="str">
        <f>IF(入力用!U364="","",入力用!U364)</f>
        <v/>
      </c>
      <c r="AF364" s="556"/>
      <c r="AG364" s="557"/>
      <c r="AH364" s="97" t="str">
        <f>IF(入力用!$AV364&lt;0,"▲","")</f>
        <v/>
      </c>
      <c r="AI364" s="99"/>
      <c r="AJ364" s="564" t="str">
        <f>IF(ABS(入力用!$AV364)&lt;100000,"",RIGHTB(INT(ABS(入力用!$AV364)/100000),1))</f>
        <v/>
      </c>
      <c r="AK364" s="565" t="str">
        <f>IF(ABS(入力用!$AV364)&lt;10000,"",RIGHTB(INT(ABS(入力用!$AV364)/10000),1))</f>
        <v/>
      </c>
      <c r="AL364" s="567" t="str">
        <f>IF(ABS(入力用!$AV364)&lt;1000,"",RIGHTB(INT(ABS(入力用!$AV364)/1000),1))</f>
        <v/>
      </c>
      <c r="AM364" s="564" t="str">
        <f>IF(ABS(入力用!$AV364)&lt;100,"",RIGHTB(INT(ABS(入力用!$AV364)/100),1))</f>
        <v/>
      </c>
      <c r="AN364" s="565" t="str">
        <f>IF(ABS(入力用!$AV364)&lt;10,"",RIGHTB(INT(ABS(入力用!$AV364)/10),1))</f>
        <v/>
      </c>
      <c r="AO364" s="542" t="str">
        <f>IF(ABS(入力用!$AV364)&lt;1,"",RIGHTB(入力用!$AV364,1))</f>
        <v/>
      </c>
      <c r="AP364" s="511" t="str">
        <f>IF(入力用!X364="","",IF(入力用!$AM364=3,"",RIGHTB(INT(入力用!$AT364/10),1)))</f>
        <v/>
      </c>
      <c r="AQ364" s="512" t="str">
        <f>IF(入力用!X364="","",RIGHTB(入力用!$AT364,1))</f>
        <v/>
      </c>
      <c r="AR364" s="514" t="s">
        <v>48</v>
      </c>
      <c r="AS364" s="97" t="str">
        <f>IF(入力用!$AV364&lt;0,"▲","")</f>
        <v/>
      </c>
      <c r="AT364" s="98"/>
      <c r="AU364" s="565" t="str">
        <f>IF(ABS(入力用!$BE364)&lt;10000,"",RIGHTB(INT(ABS(入力用!$BE364)/10000),1))</f>
        <v/>
      </c>
      <c r="AV364" s="567" t="str">
        <f>IF(ABS(入力用!$BE364)&lt;1000,"",RIGHTB(INT(ABS(入力用!$BE364)/1000),1))</f>
        <v/>
      </c>
      <c r="AW364" s="564" t="str">
        <f>IF(ABS(入力用!$BE364)&lt;100,"",RIGHTB(INT(ABS(入力用!$BE364)/100),1))</f>
        <v/>
      </c>
      <c r="AX364" s="565" t="str">
        <f>IF(ABS(入力用!$BE364)&lt;10,"",RIGHTB(INT(ABS(入力用!$BE364)/10),1))</f>
        <v/>
      </c>
      <c r="AY364" s="542" t="str">
        <f>IF(ABS(入力用!$BE364)=0,"",RIGHTB(入力用!$BE364,1))</f>
        <v/>
      </c>
      <c r="AZ364" s="410"/>
      <c r="BA364" s="568"/>
      <c r="BB364" s="568"/>
      <c r="BC364" s="569"/>
      <c r="BD364" s="412"/>
      <c r="BE364" s="413"/>
      <c r="BF364" s="413"/>
      <c r="BG364" s="413"/>
      <c r="BH364" s="413"/>
      <c r="BI364" s="414"/>
      <c r="BJ364" s="415"/>
      <c r="BK364" s="416"/>
      <c r="BL364" s="417"/>
      <c r="BM364" s="418"/>
      <c r="BN364" s="493"/>
      <c r="BO364" s="417"/>
      <c r="BP364" s="418"/>
      <c r="BQ364" s="493"/>
      <c r="BR364" s="563"/>
      <c r="BS364" s="566"/>
      <c r="BT364" s="475"/>
      <c r="BU364" s="418"/>
      <c r="BV364" s="493"/>
      <c r="BW364" s="417"/>
      <c r="BX364" s="418"/>
      <c r="BY364" s="493"/>
      <c r="BZ364" s="563"/>
      <c r="CA364" s="474"/>
    </row>
    <row r="365" spans="1:79" ht="13.5" customHeight="1" x14ac:dyDescent="0.15">
      <c r="A365" s="435"/>
      <c r="B365" s="430"/>
      <c r="C365" s="431"/>
      <c r="D365" s="431"/>
      <c r="E365" s="431"/>
      <c r="F365" s="431"/>
      <c r="G365" s="431"/>
      <c r="H365" s="431"/>
      <c r="I365" s="432"/>
      <c r="J365" s="547" t="str">
        <f>IF(入力用!F365="","",入力用!F365)</f>
        <v/>
      </c>
      <c r="K365" s="548"/>
      <c r="L365" s="548"/>
      <c r="M365" s="548"/>
      <c r="N365" s="548"/>
      <c r="O365" s="549"/>
      <c r="P365" s="430"/>
      <c r="Q365" s="431"/>
      <c r="R365" s="431"/>
      <c r="S365" s="431"/>
      <c r="T365" s="431"/>
      <c r="U365" s="431"/>
      <c r="V365" s="431"/>
      <c r="W365" s="431"/>
      <c r="X365" s="431"/>
      <c r="Y365" s="431"/>
      <c r="Z365" s="431"/>
      <c r="AA365" s="432"/>
      <c r="AB365" s="430"/>
      <c r="AC365" s="432"/>
      <c r="AD365" s="554"/>
      <c r="AE365" s="558"/>
      <c r="AF365" s="559"/>
      <c r="AG365" s="560"/>
      <c r="AH365" s="100" t="str">
        <f>IF(ABS(入力用!$AV364)&lt;10000000,"",RIGHTB(INT(ABS(入力用!$AV364)/10000000),1))</f>
        <v/>
      </c>
      <c r="AI365" s="101" t="str">
        <f>IF(ABS(入力用!$AV364)&lt;1000000,"",RIGHTB(INT(ABS(入力用!$AV364)/1000000),1))</f>
        <v/>
      </c>
      <c r="AJ365" s="564"/>
      <c r="AK365" s="565"/>
      <c r="AL365" s="567"/>
      <c r="AM365" s="564"/>
      <c r="AN365" s="565"/>
      <c r="AO365" s="542"/>
      <c r="AP365" s="511"/>
      <c r="AQ365" s="513"/>
      <c r="AR365" s="514"/>
      <c r="AS365" s="91" t="str">
        <f>IF(ABS(入力用!$BE364)&lt;1000000,"",RIGHTB(INT(ABS(入力用!$BE364)/1000000),1))</f>
        <v/>
      </c>
      <c r="AT365" s="93" t="str">
        <f>IF(ABS(入力用!$BE364)&lt;100000,"",RIGHTB(INT(ABS(入力用!$BE364)/100000),1))</f>
        <v/>
      </c>
      <c r="AU365" s="565"/>
      <c r="AV365" s="567"/>
      <c r="AW365" s="564"/>
      <c r="AX365" s="565"/>
      <c r="AY365" s="542"/>
      <c r="AZ365" s="411"/>
      <c r="BA365" s="388"/>
      <c r="BB365" s="388"/>
      <c r="BC365" s="390"/>
      <c r="BD365" s="378"/>
      <c r="BE365" s="379"/>
      <c r="BF365" s="379"/>
      <c r="BG365" s="379"/>
      <c r="BH365" s="379"/>
      <c r="BI365" s="380"/>
      <c r="BJ365" s="395"/>
      <c r="BK365" s="397"/>
      <c r="BL365" s="399"/>
      <c r="BM365" s="401"/>
      <c r="BN365" s="403"/>
      <c r="BO365" s="399"/>
      <c r="BP365" s="401"/>
      <c r="BQ365" s="403"/>
      <c r="BR365" s="405"/>
      <c r="BS365" s="566"/>
      <c r="BT365" s="409"/>
      <c r="BU365" s="401"/>
      <c r="BV365" s="403"/>
      <c r="BW365" s="399"/>
      <c r="BX365" s="401"/>
      <c r="BY365" s="403"/>
      <c r="BZ365" s="405"/>
      <c r="CA365" s="409"/>
    </row>
    <row r="366" spans="1:79" ht="13.5" customHeight="1" x14ac:dyDescent="0.15">
      <c r="A366" s="434" t="str">
        <f>IF(入力用!A366="","",入力用!A366)</f>
        <v/>
      </c>
      <c r="B366" s="427" t="str">
        <f>IF(入力用!B366="","",入力用!B366)</f>
        <v/>
      </c>
      <c r="C366" s="428"/>
      <c r="D366" s="428"/>
      <c r="E366" s="428"/>
      <c r="F366" s="428"/>
      <c r="G366" s="428"/>
      <c r="H366" s="428"/>
      <c r="I366" s="429"/>
      <c r="J366" s="570" t="str">
        <f>IF(入力用!F366="","",入力用!F366)</f>
        <v/>
      </c>
      <c r="K366" s="571"/>
      <c r="L366" s="571"/>
      <c r="M366" s="571"/>
      <c r="N366" s="571"/>
      <c r="O366" s="572"/>
      <c r="P366" s="427" t="str">
        <f>IF(入力用!G366="","",入力用!G366)</f>
        <v/>
      </c>
      <c r="Q366" s="428"/>
      <c r="R366" s="428"/>
      <c r="S366" s="428"/>
      <c r="T366" s="428"/>
      <c r="U366" s="428"/>
      <c r="V366" s="428"/>
      <c r="W366" s="428"/>
      <c r="X366" s="428"/>
      <c r="Y366" s="428"/>
      <c r="Z366" s="428"/>
      <c r="AA366" s="429"/>
      <c r="AB366" s="427" t="str">
        <f>IF(入力用!R366="","",入力用!R366)</f>
        <v/>
      </c>
      <c r="AC366" s="429"/>
      <c r="AD366" s="553" t="str">
        <f>IF(入力用!T366="","",入力用!T366)</f>
        <v/>
      </c>
      <c r="AE366" s="555" t="str">
        <f>IF(入力用!U366="","",入力用!U366)</f>
        <v/>
      </c>
      <c r="AF366" s="556"/>
      <c r="AG366" s="557"/>
      <c r="AH366" s="97" t="str">
        <f>IF(入力用!$AV366&lt;0,"▲","")</f>
        <v/>
      </c>
      <c r="AI366" s="99"/>
      <c r="AJ366" s="564" t="str">
        <f>IF(ABS(入力用!$AV366)&lt;100000,"",RIGHTB(INT(ABS(入力用!$AV366)/100000),1))</f>
        <v/>
      </c>
      <c r="AK366" s="565" t="str">
        <f>IF(ABS(入力用!$AV366)&lt;10000,"",RIGHTB(INT(ABS(入力用!$AV366)/10000),1))</f>
        <v/>
      </c>
      <c r="AL366" s="567" t="str">
        <f>IF(ABS(入力用!$AV366)&lt;1000,"",RIGHTB(INT(ABS(入力用!$AV366)/1000),1))</f>
        <v/>
      </c>
      <c r="AM366" s="564" t="str">
        <f>IF(ABS(入力用!$AV366)&lt;100,"",RIGHTB(INT(ABS(入力用!$AV366)/100),1))</f>
        <v/>
      </c>
      <c r="AN366" s="565" t="str">
        <f>IF(ABS(入力用!$AV366)&lt;10,"",RIGHTB(INT(ABS(入力用!$AV366)/10),1))</f>
        <v/>
      </c>
      <c r="AO366" s="542" t="str">
        <f>IF(ABS(入力用!$AV366)&lt;1,"",RIGHTB(入力用!$AV366,1))</f>
        <v/>
      </c>
      <c r="AP366" s="511" t="str">
        <f>IF(入力用!X366="","",IF(入力用!$AM366=3,"",RIGHTB(INT(入力用!$AT366/10),1)))</f>
        <v/>
      </c>
      <c r="AQ366" s="512" t="str">
        <f>IF(入力用!X366="","",RIGHTB(入力用!$AT366,1))</f>
        <v/>
      </c>
      <c r="AR366" s="514" t="s">
        <v>48</v>
      </c>
      <c r="AS366" s="97" t="str">
        <f>IF(入力用!$AV366&lt;0,"▲","")</f>
        <v/>
      </c>
      <c r="AT366" s="98"/>
      <c r="AU366" s="565" t="str">
        <f>IF(ABS(入力用!$BE366)&lt;10000,"",RIGHTB(INT(ABS(入力用!$BE366)/10000),1))</f>
        <v/>
      </c>
      <c r="AV366" s="567" t="str">
        <f>IF(ABS(入力用!$BE366)&lt;1000,"",RIGHTB(INT(ABS(入力用!$BE366)/1000),1))</f>
        <v/>
      </c>
      <c r="AW366" s="564" t="str">
        <f>IF(ABS(入力用!$BE366)&lt;100,"",RIGHTB(INT(ABS(入力用!$BE366)/100),1))</f>
        <v/>
      </c>
      <c r="AX366" s="565" t="str">
        <f>IF(ABS(入力用!$BE366)&lt;10,"",RIGHTB(INT(ABS(入力用!$BE366)/10),1))</f>
        <v/>
      </c>
      <c r="AY366" s="542" t="str">
        <f>IF(ABS(入力用!$BE366)=0,"",RIGHTB(入力用!$BE366,1))</f>
        <v/>
      </c>
      <c r="AZ366" s="410"/>
      <c r="BA366" s="568"/>
      <c r="BB366" s="568"/>
      <c r="BC366" s="569"/>
      <c r="BD366" s="412"/>
      <c r="BE366" s="413"/>
      <c r="BF366" s="413"/>
      <c r="BG366" s="413"/>
      <c r="BH366" s="413"/>
      <c r="BI366" s="414"/>
      <c r="BJ366" s="415"/>
      <c r="BK366" s="416"/>
      <c r="BL366" s="417"/>
      <c r="BM366" s="418"/>
      <c r="BN366" s="493"/>
      <c r="BO366" s="417"/>
      <c r="BP366" s="418"/>
      <c r="BQ366" s="493"/>
      <c r="BR366" s="563"/>
      <c r="BS366" s="566"/>
      <c r="BT366" s="475"/>
      <c r="BU366" s="418"/>
      <c r="BV366" s="493"/>
      <c r="BW366" s="417"/>
      <c r="BX366" s="418"/>
      <c r="BY366" s="493"/>
      <c r="BZ366" s="563"/>
      <c r="CA366" s="474"/>
    </row>
    <row r="367" spans="1:79" ht="13.5" customHeight="1" x14ac:dyDescent="0.15">
      <c r="A367" s="435"/>
      <c r="B367" s="430"/>
      <c r="C367" s="431"/>
      <c r="D367" s="431"/>
      <c r="E367" s="431"/>
      <c r="F367" s="431"/>
      <c r="G367" s="431"/>
      <c r="H367" s="431"/>
      <c r="I367" s="432"/>
      <c r="J367" s="547" t="str">
        <f>IF(入力用!F367="","",入力用!F367)</f>
        <v/>
      </c>
      <c r="K367" s="548"/>
      <c r="L367" s="548"/>
      <c r="M367" s="548"/>
      <c r="N367" s="548"/>
      <c r="O367" s="549"/>
      <c r="P367" s="430"/>
      <c r="Q367" s="431"/>
      <c r="R367" s="431"/>
      <c r="S367" s="431"/>
      <c r="T367" s="431"/>
      <c r="U367" s="431"/>
      <c r="V367" s="431"/>
      <c r="W367" s="431"/>
      <c r="X367" s="431"/>
      <c r="Y367" s="431"/>
      <c r="Z367" s="431"/>
      <c r="AA367" s="432"/>
      <c r="AB367" s="430"/>
      <c r="AC367" s="432"/>
      <c r="AD367" s="554"/>
      <c r="AE367" s="558"/>
      <c r="AF367" s="559"/>
      <c r="AG367" s="560"/>
      <c r="AH367" s="100" t="str">
        <f>IF(ABS(入力用!$AV366)&lt;10000000,"",RIGHTB(INT(ABS(入力用!$AV366)/10000000),1))</f>
        <v/>
      </c>
      <c r="AI367" s="101" t="str">
        <f>IF(ABS(入力用!$AV366)&lt;1000000,"",RIGHTB(INT(ABS(入力用!$AV366)/1000000),1))</f>
        <v/>
      </c>
      <c r="AJ367" s="564"/>
      <c r="AK367" s="565"/>
      <c r="AL367" s="567"/>
      <c r="AM367" s="564"/>
      <c r="AN367" s="565"/>
      <c r="AO367" s="542"/>
      <c r="AP367" s="511"/>
      <c r="AQ367" s="513"/>
      <c r="AR367" s="514"/>
      <c r="AS367" s="91" t="str">
        <f>IF(ABS(入力用!$BE366)&lt;1000000,"",RIGHTB(INT(ABS(入力用!$BE366)/1000000),1))</f>
        <v/>
      </c>
      <c r="AT367" s="93" t="str">
        <f>IF(ABS(入力用!$BE366)&lt;100000,"",RIGHTB(INT(ABS(入力用!$BE366)/100000),1))</f>
        <v/>
      </c>
      <c r="AU367" s="565"/>
      <c r="AV367" s="567"/>
      <c r="AW367" s="564"/>
      <c r="AX367" s="565"/>
      <c r="AY367" s="542"/>
      <c r="AZ367" s="411"/>
      <c r="BA367" s="388"/>
      <c r="BB367" s="388"/>
      <c r="BC367" s="390"/>
      <c r="BD367" s="378"/>
      <c r="BE367" s="379"/>
      <c r="BF367" s="379"/>
      <c r="BG367" s="379"/>
      <c r="BH367" s="379"/>
      <c r="BI367" s="380"/>
      <c r="BJ367" s="395"/>
      <c r="BK367" s="397"/>
      <c r="BL367" s="399"/>
      <c r="BM367" s="401"/>
      <c r="BN367" s="403"/>
      <c r="BO367" s="399"/>
      <c r="BP367" s="401"/>
      <c r="BQ367" s="403"/>
      <c r="BR367" s="405"/>
      <c r="BS367" s="566"/>
      <c r="BT367" s="409"/>
      <c r="BU367" s="401"/>
      <c r="BV367" s="403"/>
      <c r="BW367" s="399"/>
      <c r="BX367" s="401"/>
      <c r="BY367" s="403"/>
      <c r="BZ367" s="405"/>
      <c r="CA367" s="409"/>
    </row>
    <row r="368" spans="1:79" ht="13.5" customHeight="1" x14ac:dyDescent="0.15">
      <c r="A368" s="434" t="str">
        <f>IF(入力用!A368="","",入力用!A368)</f>
        <v/>
      </c>
      <c r="B368" s="427" t="str">
        <f>IF(入力用!B368="","",入力用!B368)</f>
        <v/>
      </c>
      <c r="C368" s="428"/>
      <c r="D368" s="428"/>
      <c r="E368" s="428"/>
      <c r="F368" s="428"/>
      <c r="G368" s="428"/>
      <c r="H368" s="428"/>
      <c r="I368" s="429"/>
      <c r="J368" s="570" t="str">
        <f>IF(入力用!F368="","",入力用!F368)</f>
        <v/>
      </c>
      <c r="K368" s="571"/>
      <c r="L368" s="571"/>
      <c r="M368" s="571"/>
      <c r="N368" s="571"/>
      <c r="O368" s="572"/>
      <c r="P368" s="427" t="str">
        <f>IF(入力用!G368="","",入力用!G368)</f>
        <v/>
      </c>
      <c r="Q368" s="428"/>
      <c r="R368" s="428"/>
      <c r="S368" s="428"/>
      <c r="T368" s="428"/>
      <c r="U368" s="428"/>
      <c r="V368" s="428"/>
      <c r="W368" s="428"/>
      <c r="X368" s="428"/>
      <c r="Y368" s="428"/>
      <c r="Z368" s="428"/>
      <c r="AA368" s="429"/>
      <c r="AB368" s="427" t="str">
        <f>IF(入力用!R368="","",入力用!R368)</f>
        <v/>
      </c>
      <c r="AC368" s="429"/>
      <c r="AD368" s="553" t="str">
        <f>IF(入力用!T368="","",入力用!T368)</f>
        <v/>
      </c>
      <c r="AE368" s="555" t="str">
        <f>IF(入力用!U368="","",入力用!U368)</f>
        <v/>
      </c>
      <c r="AF368" s="556"/>
      <c r="AG368" s="557"/>
      <c r="AH368" s="97" t="str">
        <f>IF(入力用!$AV368&lt;0,"▲","")</f>
        <v/>
      </c>
      <c r="AI368" s="99"/>
      <c r="AJ368" s="564" t="str">
        <f>IF(ABS(入力用!$AV368)&lt;100000,"",RIGHTB(INT(ABS(入力用!$AV368)/100000),1))</f>
        <v/>
      </c>
      <c r="AK368" s="565" t="str">
        <f>IF(ABS(入力用!$AV368)&lt;10000,"",RIGHTB(INT(ABS(入力用!$AV368)/10000),1))</f>
        <v/>
      </c>
      <c r="AL368" s="567" t="str">
        <f>IF(ABS(入力用!$AV368)&lt;1000,"",RIGHTB(INT(ABS(入力用!$AV368)/1000),1))</f>
        <v/>
      </c>
      <c r="AM368" s="564" t="str">
        <f>IF(ABS(入力用!$AV368)&lt;100,"",RIGHTB(INT(ABS(入力用!$AV368)/100),1))</f>
        <v/>
      </c>
      <c r="AN368" s="565" t="str">
        <f>IF(ABS(入力用!$AV368)&lt;10,"",RIGHTB(INT(ABS(入力用!$AV368)/10),1))</f>
        <v/>
      </c>
      <c r="AO368" s="542" t="str">
        <f>IF(ABS(入力用!$AV368)&lt;1,"",RIGHTB(入力用!$AV368,1))</f>
        <v/>
      </c>
      <c r="AP368" s="511" t="str">
        <f>IF(入力用!X368="","",IF(入力用!$AM368=3,"",RIGHTB(INT(入力用!$AT368/10),1)))</f>
        <v/>
      </c>
      <c r="AQ368" s="512" t="str">
        <f>IF(入力用!X368="","",RIGHTB(入力用!$AT368,1))</f>
        <v/>
      </c>
      <c r="AR368" s="514" t="s">
        <v>48</v>
      </c>
      <c r="AS368" s="97" t="str">
        <f>IF(入力用!$AV368&lt;0,"▲","")</f>
        <v/>
      </c>
      <c r="AT368" s="98"/>
      <c r="AU368" s="565" t="str">
        <f>IF(ABS(入力用!$BE368)&lt;10000,"",RIGHTB(INT(ABS(入力用!$BE368)/10000),1))</f>
        <v/>
      </c>
      <c r="AV368" s="567" t="str">
        <f>IF(ABS(入力用!$BE368)&lt;1000,"",RIGHTB(INT(ABS(入力用!$BE368)/1000),1))</f>
        <v/>
      </c>
      <c r="AW368" s="564" t="str">
        <f>IF(ABS(入力用!$BE368)&lt;100,"",RIGHTB(INT(ABS(入力用!$BE368)/100),1))</f>
        <v/>
      </c>
      <c r="AX368" s="565" t="str">
        <f>IF(ABS(入力用!$BE368)&lt;10,"",RIGHTB(INT(ABS(入力用!$BE368)/10),1))</f>
        <v/>
      </c>
      <c r="AY368" s="542" t="str">
        <f>IF(ABS(入力用!$BE368)=0,"",RIGHTB(入力用!$BE368,1))</f>
        <v/>
      </c>
      <c r="AZ368" s="410"/>
      <c r="BA368" s="568"/>
      <c r="BB368" s="568"/>
      <c r="BC368" s="569"/>
      <c r="BD368" s="412"/>
      <c r="BE368" s="413"/>
      <c r="BF368" s="413"/>
      <c r="BG368" s="413"/>
      <c r="BH368" s="413"/>
      <c r="BI368" s="414"/>
      <c r="BJ368" s="415"/>
      <c r="BK368" s="416"/>
      <c r="BL368" s="417"/>
      <c r="BM368" s="418"/>
      <c r="BN368" s="493"/>
      <c r="BO368" s="417"/>
      <c r="BP368" s="418"/>
      <c r="BQ368" s="493"/>
      <c r="BR368" s="563"/>
      <c r="BS368" s="566"/>
      <c r="BT368" s="475"/>
      <c r="BU368" s="418"/>
      <c r="BV368" s="493"/>
      <c r="BW368" s="417"/>
      <c r="BX368" s="418"/>
      <c r="BY368" s="493"/>
      <c r="BZ368" s="563"/>
      <c r="CA368" s="474"/>
    </row>
    <row r="369" spans="1:79" ht="13.5" customHeight="1" x14ac:dyDescent="0.15">
      <c r="A369" s="435"/>
      <c r="B369" s="430"/>
      <c r="C369" s="431"/>
      <c r="D369" s="431"/>
      <c r="E369" s="431"/>
      <c r="F369" s="431"/>
      <c r="G369" s="431"/>
      <c r="H369" s="431"/>
      <c r="I369" s="432"/>
      <c r="J369" s="547" t="str">
        <f>IF(入力用!F369="","",入力用!F369)</f>
        <v/>
      </c>
      <c r="K369" s="548"/>
      <c r="L369" s="548"/>
      <c r="M369" s="548"/>
      <c r="N369" s="548"/>
      <c r="O369" s="549"/>
      <c r="P369" s="430"/>
      <c r="Q369" s="431"/>
      <c r="R369" s="431"/>
      <c r="S369" s="431"/>
      <c r="T369" s="431"/>
      <c r="U369" s="431"/>
      <c r="V369" s="431"/>
      <c r="W369" s="431"/>
      <c r="X369" s="431"/>
      <c r="Y369" s="431"/>
      <c r="Z369" s="431"/>
      <c r="AA369" s="432"/>
      <c r="AB369" s="430"/>
      <c r="AC369" s="432"/>
      <c r="AD369" s="554"/>
      <c r="AE369" s="558"/>
      <c r="AF369" s="559"/>
      <c r="AG369" s="560"/>
      <c r="AH369" s="100" t="str">
        <f>IF(ABS(入力用!$AV368)&lt;10000000,"",RIGHTB(INT(ABS(入力用!$AV368)/10000000),1))</f>
        <v/>
      </c>
      <c r="AI369" s="101" t="str">
        <f>IF(ABS(入力用!$AV368)&lt;1000000,"",RIGHTB(INT(ABS(入力用!$AV368)/1000000),1))</f>
        <v/>
      </c>
      <c r="AJ369" s="564"/>
      <c r="AK369" s="565"/>
      <c r="AL369" s="567"/>
      <c r="AM369" s="564"/>
      <c r="AN369" s="565"/>
      <c r="AO369" s="542"/>
      <c r="AP369" s="511"/>
      <c r="AQ369" s="513"/>
      <c r="AR369" s="514"/>
      <c r="AS369" s="91" t="str">
        <f>IF(ABS(入力用!$BE368)&lt;1000000,"",RIGHTB(INT(ABS(入力用!$BE368)/1000000),1))</f>
        <v/>
      </c>
      <c r="AT369" s="93" t="str">
        <f>IF(ABS(入力用!$BE368)&lt;100000,"",RIGHTB(INT(ABS(入力用!$BE368)/100000),1))</f>
        <v/>
      </c>
      <c r="AU369" s="565"/>
      <c r="AV369" s="567"/>
      <c r="AW369" s="564"/>
      <c r="AX369" s="565"/>
      <c r="AY369" s="542"/>
      <c r="AZ369" s="411"/>
      <c r="BA369" s="388"/>
      <c r="BB369" s="388"/>
      <c r="BC369" s="390"/>
      <c r="BD369" s="378"/>
      <c r="BE369" s="379"/>
      <c r="BF369" s="379"/>
      <c r="BG369" s="379"/>
      <c r="BH369" s="379"/>
      <c r="BI369" s="380"/>
      <c r="BJ369" s="395"/>
      <c r="BK369" s="397"/>
      <c r="BL369" s="399"/>
      <c r="BM369" s="401"/>
      <c r="BN369" s="403"/>
      <c r="BO369" s="399"/>
      <c r="BP369" s="401"/>
      <c r="BQ369" s="403"/>
      <c r="BR369" s="405"/>
      <c r="BS369" s="566"/>
      <c r="BT369" s="409"/>
      <c r="BU369" s="401"/>
      <c r="BV369" s="403"/>
      <c r="BW369" s="399"/>
      <c r="BX369" s="401"/>
      <c r="BY369" s="403"/>
      <c r="BZ369" s="405"/>
      <c r="CA369" s="409"/>
    </row>
    <row r="370" spans="1:79" ht="13.5" customHeight="1" x14ac:dyDescent="0.15">
      <c r="A370" s="434" t="str">
        <f>IF(入力用!A370="","",入力用!A370)</f>
        <v/>
      </c>
      <c r="B370" s="427" t="str">
        <f>IF(入力用!B370="","",入力用!B370)</f>
        <v/>
      </c>
      <c r="C370" s="428"/>
      <c r="D370" s="428"/>
      <c r="E370" s="428"/>
      <c r="F370" s="428"/>
      <c r="G370" s="428"/>
      <c r="H370" s="428"/>
      <c r="I370" s="429"/>
      <c r="J370" s="570" t="str">
        <f>IF(入力用!F370="","",入力用!F370)</f>
        <v/>
      </c>
      <c r="K370" s="571"/>
      <c r="L370" s="571"/>
      <c r="M370" s="571"/>
      <c r="N370" s="571"/>
      <c r="O370" s="572"/>
      <c r="P370" s="427" t="str">
        <f>IF(入力用!G370="","",入力用!G370)</f>
        <v/>
      </c>
      <c r="Q370" s="428"/>
      <c r="R370" s="428"/>
      <c r="S370" s="428"/>
      <c r="T370" s="428"/>
      <c r="U370" s="428"/>
      <c r="V370" s="428"/>
      <c r="W370" s="428"/>
      <c r="X370" s="428"/>
      <c r="Y370" s="428"/>
      <c r="Z370" s="428"/>
      <c r="AA370" s="429"/>
      <c r="AB370" s="427" t="str">
        <f>IF(入力用!R370="","",入力用!R370)</f>
        <v/>
      </c>
      <c r="AC370" s="429"/>
      <c r="AD370" s="553" t="str">
        <f>IF(入力用!T370="","",入力用!T370)</f>
        <v/>
      </c>
      <c r="AE370" s="555" t="str">
        <f>IF(入力用!U370="","",入力用!U370)</f>
        <v/>
      </c>
      <c r="AF370" s="556"/>
      <c r="AG370" s="557"/>
      <c r="AH370" s="97" t="str">
        <f>IF(入力用!$AV370&lt;0,"▲","")</f>
        <v/>
      </c>
      <c r="AI370" s="99"/>
      <c r="AJ370" s="564" t="str">
        <f>IF(ABS(入力用!$AV370)&lt;100000,"",RIGHTB(INT(ABS(入力用!$AV370)/100000),1))</f>
        <v/>
      </c>
      <c r="AK370" s="565" t="str">
        <f>IF(ABS(入力用!$AV370)&lt;10000,"",RIGHTB(INT(ABS(入力用!$AV370)/10000),1))</f>
        <v/>
      </c>
      <c r="AL370" s="567" t="str">
        <f>IF(ABS(入力用!$AV370)&lt;1000,"",RIGHTB(INT(ABS(入力用!$AV370)/1000),1))</f>
        <v/>
      </c>
      <c r="AM370" s="564" t="str">
        <f>IF(ABS(入力用!$AV370)&lt;100,"",RIGHTB(INT(ABS(入力用!$AV370)/100),1))</f>
        <v/>
      </c>
      <c r="AN370" s="565" t="str">
        <f>IF(ABS(入力用!$AV370)&lt;10,"",RIGHTB(INT(ABS(入力用!$AV370)/10),1))</f>
        <v/>
      </c>
      <c r="AO370" s="542" t="str">
        <f>IF(ABS(入力用!$AV370)&lt;1,"",RIGHTB(入力用!$AV370,1))</f>
        <v/>
      </c>
      <c r="AP370" s="511" t="str">
        <f>IF(入力用!X370="","",IF(入力用!$AM370=3,"",RIGHTB(INT(入力用!$AT370/10),1)))</f>
        <v/>
      </c>
      <c r="AQ370" s="512" t="str">
        <f>IF(入力用!X370="","",RIGHTB(入力用!$AT370,1))</f>
        <v/>
      </c>
      <c r="AR370" s="514" t="s">
        <v>48</v>
      </c>
      <c r="AS370" s="97" t="str">
        <f>IF(入力用!$AV370&lt;0,"▲","")</f>
        <v/>
      </c>
      <c r="AT370" s="98"/>
      <c r="AU370" s="565" t="str">
        <f>IF(ABS(入力用!$BE370)&lt;10000,"",RIGHTB(INT(ABS(入力用!$BE370)/10000),1))</f>
        <v/>
      </c>
      <c r="AV370" s="567" t="str">
        <f>IF(ABS(入力用!$BE370)&lt;1000,"",RIGHTB(INT(ABS(入力用!$BE370)/1000),1))</f>
        <v/>
      </c>
      <c r="AW370" s="564" t="str">
        <f>IF(ABS(入力用!$BE370)&lt;100,"",RIGHTB(INT(ABS(入力用!$BE370)/100),1))</f>
        <v/>
      </c>
      <c r="AX370" s="565" t="str">
        <f>IF(ABS(入力用!$BE370)&lt;10,"",RIGHTB(INT(ABS(入力用!$BE370)/10),1))</f>
        <v/>
      </c>
      <c r="AY370" s="542" t="str">
        <f>IF(ABS(入力用!$BE370)=0,"",RIGHTB(入力用!$BE370,1))</f>
        <v/>
      </c>
      <c r="AZ370" s="410"/>
      <c r="BA370" s="568"/>
      <c r="BB370" s="568"/>
      <c r="BC370" s="569"/>
      <c r="BD370" s="412"/>
      <c r="BE370" s="413"/>
      <c r="BF370" s="413"/>
      <c r="BG370" s="413"/>
      <c r="BH370" s="413"/>
      <c r="BI370" s="414"/>
      <c r="BJ370" s="415"/>
      <c r="BK370" s="416"/>
      <c r="BL370" s="417"/>
      <c r="BM370" s="418"/>
      <c r="BN370" s="493"/>
      <c r="BO370" s="417"/>
      <c r="BP370" s="418"/>
      <c r="BQ370" s="493"/>
      <c r="BR370" s="563"/>
      <c r="BS370" s="566"/>
      <c r="BT370" s="475"/>
      <c r="BU370" s="418"/>
      <c r="BV370" s="493"/>
      <c r="BW370" s="417"/>
      <c r="BX370" s="418"/>
      <c r="BY370" s="493"/>
      <c r="BZ370" s="563"/>
      <c r="CA370" s="474"/>
    </row>
    <row r="371" spans="1:79" ht="13.5" customHeight="1" x14ac:dyDescent="0.15">
      <c r="A371" s="435"/>
      <c r="B371" s="430"/>
      <c r="C371" s="431"/>
      <c r="D371" s="431"/>
      <c r="E371" s="431"/>
      <c r="F371" s="431"/>
      <c r="G371" s="431"/>
      <c r="H371" s="431"/>
      <c r="I371" s="432"/>
      <c r="J371" s="547" t="str">
        <f>IF(入力用!F371="","",入力用!F371)</f>
        <v/>
      </c>
      <c r="K371" s="548"/>
      <c r="L371" s="548"/>
      <c r="M371" s="548"/>
      <c r="N371" s="548"/>
      <c r="O371" s="549"/>
      <c r="P371" s="430"/>
      <c r="Q371" s="431"/>
      <c r="R371" s="431"/>
      <c r="S371" s="431"/>
      <c r="T371" s="431"/>
      <c r="U371" s="431"/>
      <c r="V371" s="431"/>
      <c r="W371" s="431"/>
      <c r="X371" s="431"/>
      <c r="Y371" s="431"/>
      <c r="Z371" s="431"/>
      <c r="AA371" s="432"/>
      <c r="AB371" s="430"/>
      <c r="AC371" s="432"/>
      <c r="AD371" s="554"/>
      <c r="AE371" s="558"/>
      <c r="AF371" s="559"/>
      <c r="AG371" s="560"/>
      <c r="AH371" s="100" t="str">
        <f>IF(ABS(入力用!$AV370)&lt;10000000,"",RIGHTB(INT(ABS(入力用!$AV370)/10000000),1))</f>
        <v/>
      </c>
      <c r="AI371" s="101" t="str">
        <f>IF(ABS(入力用!$AV370)&lt;1000000,"",RIGHTB(INT(ABS(入力用!$AV370)/1000000),1))</f>
        <v/>
      </c>
      <c r="AJ371" s="564"/>
      <c r="AK371" s="565"/>
      <c r="AL371" s="567"/>
      <c r="AM371" s="564"/>
      <c r="AN371" s="565"/>
      <c r="AO371" s="542"/>
      <c r="AP371" s="511"/>
      <c r="AQ371" s="513"/>
      <c r="AR371" s="514"/>
      <c r="AS371" s="91" t="str">
        <f>IF(ABS(入力用!$BE370)&lt;1000000,"",RIGHTB(INT(ABS(入力用!$BE370)/1000000),1))</f>
        <v/>
      </c>
      <c r="AT371" s="93" t="str">
        <f>IF(ABS(入力用!$BE370)&lt;100000,"",RIGHTB(INT(ABS(入力用!$BE370)/100000),1))</f>
        <v/>
      </c>
      <c r="AU371" s="565"/>
      <c r="AV371" s="567"/>
      <c r="AW371" s="564"/>
      <c r="AX371" s="565"/>
      <c r="AY371" s="542"/>
      <c r="AZ371" s="411"/>
      <c r="BA371" s="388"/>
      <c r="BB371" s="388"/>
      <c r="BC371" s="390"/>
      <c r="BD371" s="378"/>
      <c r="BE371" s="379"/>
      <c r="BF371" s="379"/>
      <c r="BG371" s="379"/>
      <c r="BH371" s="379"/>
      <c r="BI371" s="380"/>
      <c r="BJ371" s="395"/>
      <c r="BK371" s="397"/>
      <c r="BL371" s="399"/>
      <c r="BM371" s="401"/>
      <c r="BN371" s="403"/>
      <c r="BO371" s="399"/>
      <c r="BP371" s="401"/>
      <c r="BQ371" s="403"/>
      <c r="BR371" s="405"/>
      <c r="BS371" s="566"/>
      <c r="BT371" s="409"/>
      <c r="BU371" s="401"/>
      <c r="BV371" s="403"/>
      <c r="BW371" s="399"/>
      <c r="BX371" s="401"/>
      <c r="BY371" s="403"/>
      <c r="BZ371" s="405"/>
      <c r="CA371" s="409"/>
    </row>
    <row r="372" spans="1:79" ht="13.5" customHeight="1" x14ac:dyDescent="0.15">
      <c r="A372" s="434" t="str">
        <f>IF(入力用!A372="","",入力用!A372)</f>
        <v/>
      </c>
      <c r="B372" s="427" t="str">
        <f>IF(入力用!B372="","",入力用!B372)</f>
        <v/>
      </c>
      <c r="C372" s="428"/>
      <c r="D372" s="428"/>
      <c r="E372" s="428"/>
      <c r="F372" s="428"/>
      <c r="G372" s="428"/>
      <c r="H372" s="428"/>
      <c r="I372" s="429"/>
      <c r="J372" s="570" t="str">
        <f>IF(入力用!F372="","",入力用!F372)</f>
        <v/>
      </c>
      <c r="K372" s="571"/>
      <c r="L372" s="571"/>
      <c r="M372" s="571"/>
      <c r="N372" s="571"/>
      <c r="O372" s="572"/>
      <c r="P372" s="427" t="str">
        <f>IF(入力用!G372="","",入力用!G372)</f>
        <v/>
      </c>
      <c r="Q372" s="428"/>
      <c r="R372" s="428"/>
      <c r="S372" s="428"/>
      <c r="T372" s="428"/>
      <c r="U372" s="428"/>
      <c r="V372" s="428"/>
      <c r="W372" s="428"/>
      <c r="X372" s="428"/>
      <c r="Y372" s="428"/>
      <c r="Z372" s="428"/>
      <c r="AA372" s="429"/>
      <c r="AB372" s="427" t="str">
        <f>IF(入力用!R372="","",入力用!R372)</f>
        <v/>
      </c>
      <c r="AC372" s="429"/>
      <c r="AD372" s="553" t="str">
        <f>IF(入力用!T372="","",入力用!T372)</f>
        <v/>
      </c>
      <c r="AE372" s="555" t="str">
        <f>IF(入力用!U372="","",入力用!U372)</f>
        <v/>
      </c>
      <c r="AF372" s="556"/>
      <c r="AG372" s="557"/>
      <c r="AH372" s="97" t="str">
        <f>IF(入力用!$AV372&lt;0,"▲","")</f>
        <v/>
      </c>
      <c r="AI372" s="99"/>
      <c r="AJ372" s="564" t="str">
        <f>IF(ABS(入力用!$AV372)&lt;100000,"",RIGHTB(INT(ABS(入力用!$AV372)/100000),1))</f>
        <v/>
      </c>
      <c r="AK372" s="565" t="str">
        <f>IF(ABS(入力用!$AV372)&lt;10000,"",RIGHTB(INT(ABS(入力用!$AV372)/10000),1))</f>
        <v/>
      </c>
      <c r="AL372" s="567" t="str">
        <f>IF(ABS(入力用!$AV372)&lt;1000,"",RIGHTB(INT(ABS(入力用!$AV372)/1000),1))</f>
        <v/>
      </c>
      <c r="AM372" s="564" t="str">
        <f>IF(ABS(入力用!$AV372)&lt;100,"",RIGHTB(INT(ABS(入力用!$AV372)/100),1))</f>
        <v/>
      </c>
      <c r="AN372" s="565" t="str">
        <f>IF(ABS(入力用!$AV372)&lt;10,"",RIGHTB(INT(ABS(入力用!$AV372)/10),1))</f>
        <v/>
      </c>
      <c r="AO372" s="542" t="str">
        <f>IF(ABS(入力用!$AV372)&lt;1,"",RIGHTB(入力用!$AV372,1))</f>
        <v/>
      </c>
      <c r="AP372" s="511" t="str">
        <f>IF(入力用!X372="","",IF(入力用!$AM372=3,"",RIGHTB(INT(入力用!$AT372/10),1)))</f>
        <v/>
      </c>
      <c r="AQ372" s="512" t="str">
        <f>IF(入力用!X372="","",RIGHTB(入力用!$AT372,1))</f>
        <v/>
      </c>
      <c r="AR372" s="514" t="s">
        <v>48</v>
      </c>
      <c r="AS372" s="97" t="str">
        <f>IF(入力用!$AV372&lt;0,"▲","")</f>
        <v/>
      </c>
      <c r="AT372" s="98"/>
      <c r="AU372" s="565" t="str">
        <f>IF(ABS(入力用!$BE372)&lt;10000,"",RIGHTB(INT(ABS(入力用!$BE372)/10000),1))</f>
        <v/>
      </c>
      <c r="AV372" s="567" t="str">
        <f>IF(ABS(入力用!$BE372)&lt;1000,"",RIGHTB(INT(ABS(入力用!$BE372)/1000),1))</f>
        <v/>
      </c>
      <c r="AW372" s="564" t="str">
        <f>IF(ABS(入力用!$BE372)&lt;100,"",RIGHTB(INT(ABS(入力用!$BE372)/100),1))</f>
        <v/>
      </c>
      <c r="AX372" s="565" t="str">
        <f>IF(ABS(入力用!$BE372)&lt;10,"",RIGHTB(INT(ABS(入力用!$BE372)/10),1))</f>
        <v/>
      </c>
      <c r="AY372" s="542" t="str">
        <f>IF(ABS(入力用!$BE372)=0,"",RIGHTB(入力用!$BE372,1))</f>
        <v/>
      </c>
      <c r="AZ372" s="410"/>
      <c r="BA372" s="568"/>
      <c r="BB372" s="568"/>
      <c r="BC372" s="569"/>
      <c r="BD372" s="412"/>
      <c r="BE372" s="413"/>
      <c r="BF372" s="413"/>
      <c r="BG372" s="413"/>
      <c r="BH372" s="413"/>
      <c r="BI372" s="414"/>
      <c r="BJ372" s="415"/>
      <c r="BK372" s="416"/>
      <c r="BL372" s="417"/>
      <c r="BM372" s="418"/>
      <c r="BN372" s="493"/>
      <c r="BO372" s="417"/>
      <c r="BP372" s="418"/>
      <c r="BQ372" s="493"/>
      <c r="BR372" s="563"/>
      <c r="BS372" s="566"/>
      <c r="BT372" s="475"/>
      <c r="BU372" s="418"/>
      <c r="BV372" s="493"/>
      <c r="BW372" s="417"/>
      <c r="BX372" s="418"/>
      <c r="BY372" s="493"/>
      <c r="BZ372" s="563"/>
      <c r="CA372" s="474"/>
    </row>
    <row r="373" spans="1:79" ht="13.5" customHeight="1" x14ac:dyDescent="0.15">
      <c r="A373" s="435"/>
      <c r="B373" s="430"/>
      <c r="C373" s="431"/>
      <c r="D373" s="431"/>
      <c r="E373" s="431"/>
      <c r="F373" s="431"/>
      <c r="G373" s="431"/>
      <c r="H373" s="431"/>
      <c r="I373" s="432"/>
      <c r="J373" s="547" t="str">
        <f>IF(入力用!F373="","",入力用!F373)</f>
        <v/>
      </c>
      <c r="K373" s="548"/>
      <c r="L373" s="548"/>
      <c r="M373" s="548"/>
      <c r="N373" s="548"/>
      <c r="O373" s="549"/>
      <c r="P373" s="430"/>
      <c r="Q373" s="431"/>
      <c r="R373" s="431"/>
      <c r="S373" s="431"/>
      <c r="T373" s="431"/>
      <c r="U373" s="431"/>
      <c r="V373" s="431"/>
      <c r="W373" s="431"/>
      <c r="X373" s="431"/>
      <c r="Y373" s="431"/>
      <c r="Z373" s="431"/>
      <c r="AA373" s="432"/>
      <c r="AB373" s="430"/>
      <c r="AC373" s="432"/>
      <c r="AD373" s="554"/>
      <c r="AE373" s="558"/>
      <c r="AF373" s="559"/>
      <c r="AG373" s="560"/>
      <c r="AH373" s="100" t="str">
        <f>IF(ABS(入力用!$AV372)&lt;10000000,"",RIGHTB(INT(ABS(入力用!$AV372)/10000000),1))</f>
        <v/>
      </c>
      <c r="AI373" s="101" t="str">
        <f>IF(ABS(入力用!$AV372)&lt;1000000,"",RIGHTB(INT(ABS(入力用!$AV372)/1000000),1))</f>
        <v/>
      </c>
      <c r="AJ373" s="564"/>
      <c r="AK373" s="565"/>
      <c r="AL373" s="567"/>
      <c r="AM373" s="564"/>
      <c r="AN373" s="565"/>
      <c r="AO373" s="542"/>
      <c r="AP373" s="511"/>
      <c r="AQ373" s="513"/>
      <c r="AR373" s="514"/>
      <c r="AS373" s="91" t="str">
        <f>IF(ABS(入力用!$BE372)&lt;1000000,"",RIGHTB(INT(ABS(入力用!$BE372)/1000000),1))</f>
        <v/>
      </c>
      <c r="AT373" s="93" t="str">
        <f>IF(ABS(入力用!$BE372)&lt;100000,"",RIGHTB(INT(ABS(入力用!$BE372)/100000),1))</f>
        <v/>
      </c>
      <c r="AU373" s="565"/>
      <c r="AV373" s="567"/>
      <c r="AW373" s="564"/>
      <c r="AX373" s="565"/>
      <c r="AY373" s="542"/>
      <c r="AZ373" s="411"/>
      <c r="BA373" s="388"/>
      <c r="BB373" s="388"/>
      <c r="BC373" s="390"/>
      <c r="BD373" s="378"/>
      <c r="BE373" s="379"/>
      <c r="BF373" s="379"/>
      <c r="BG373" s="379"/>
      <c r="BH373" s="379"/>
      <c r="BI373" s="380"/>
      <c r="BJ373" s="395"/>
      <c r="BK373" s="397"/>
      <c r="BL373" s="399"/>
      <c r="BM373" s="401"/>
      <c r="BN373" s="403"/>
      <c r="BO373" s="399"/>
      <c r="BP373" s="401"/>
      <c r="BQ373" s="403"/>
      <c r="BR373" s="405"/>
      <c r="BS373" s="566"/>
      <c r="BT373" s="409"/>
      <c r="BU373" s="401"/>
      <c r="BV373" s="403"/>
      <c r="BW373" s="399"/>
      <c r="BX373" s="401"/>
      <c r="BY373" s="403"/>
      <c r="BZ373" s="405"/>
      <c r="CA373" s="409"/>
    </row>
    <row r="374" spans="1:79" ht="13.5" customHeight="1" x14ac:dyDescent="0.15">
      <c r="A374" s="434" t="str">
        <f>IF(入力用!A374="","",入力用!A374)</f>
        <v/>
      </c>
      <c r="B374" s="427" t="str">
        <f>IF(入力用!B374="","",入力用!B374)</f>
        <v/>
      </c>
      <c r="C374" s="428"/>
      <c r="D374" s="428"/>
      <c r="E374" s="428"/>
      <c r="F374" s="428"/>
      <c r="G374" s="428"/>
      <c r="H374" s="428"/>
      <c r="I374" s="429"/>
      <c r="J374" s="570" t="str">
        <f>IF(入力用!F374="","",入力用!F374)</f>
        <v/>
      </c>
      <c r="K374" s="571"/>
      <c r="L374" s="571"/>
      <c r="M374" s="571"/>
      <c r="N374" s="571"/>
      <c r="O374" s="572"/>
      <c r="P374" s="427" t="str">
        <f>IF(入力用!G374="","",入力用!G374)</f>
        <v/>
      </c>
      <c r="Q374" s="428"/>
      <c r="R374" s="428"/>
      <c r="S374" s="428"/>
      <c r="T374" s="428"/>
      <c r="U374" s="428"/>
      <c r="V374" s="428"/>
      <c r="W374" s="428"/>
      <c r="X374" s="428"/>
      <c r="Y374" s="428"/>
      <c r="Z374" s="428"/>
      <c r="AA374" s="429"/>
      <c r="AB374" s="427" t="str">
        <f>IF(入力用!R374="","",入力用!R374)</f>
        <v/>
      </c>
      <c r="AC374" s="429"/>
      <c r="AD374" s="553" t="str">
        <f>IF(入力用!T374="","",入力用!T374)</f>
        <v/>
      </c>
      <c r="AE374" s="555" t="str">
        <f>IF(入力用!U374="","",入力用!U374)</f>
        <v/>
      </c>
      <c r="AF374" s="556"/>
      <c r="AG374" s="557"/>
      <c r="AH374" s="97" t="str">
        <f>IF(入力用!$AV374&lt;0,"▲","")</f>
        <v/>
      </c>
      <c r="AI374" s="99"/>
      <c r="AJ374" s="564" t="str">
        <f>IF(ABS(入力用!$AV374)&lt;100000,"",RIGHTB(INT(ABS(入力用!$AV374)/100000),1))</f>
        <v/>
      </c>
      <c r="AK374" s="565" t="str">
        <f>IF(ABS(入力用!$AV374)&lt;10000,"",RIGHTB(INT(ABS(入力用!$AV374)/10000),1))</f>
        <v/>
      </c>
      <c r="AL374" s="567" t="str">
        <f>IF(ABS(入力用!$AV374)&lt;1000,"",RIGHTB(INT(ABS(入力用!$AV374)/1000),1))</f>
        <v/>
      </c>
      <c r="AM374" s="564" t="str">
        <f>IF(ABS(入力用!$AV374)&lt;100,"",RIGHTB(INT(ABS(入力用!$AV374)/100),1))</f>
        <v/>
      </c>
      <c r="AN374" s="565" t="str">
        <f>IF(ABS(入力用!$AV374)&lt;10,"",RIGHTB(INT(ABS(入力用!$AV374)/10),1))</f>
        <v/>
      </c>
      <c r="AO374" s="542" t="str">
        <f>IF(ABS(入力用!$AV374)&lt;1,"",RIGHTB(入力用!$AV374,1))</f>
        <v/>
      </c>
      <c r="AP374" s="511" t="str">
        <f>IF(入力用!X374="","",IF(入力用!$AM374=3,"",RIGHTB(INT(入力用!$AT374/10),1)))</f>
        <v/>
      </c>
      <c r="AQ374" s="512" t="str">
        <f>IF(入力用!X374="","",RIGHTB(入力用!$AT374,1))</f>
        <v/>
      </c>
      <c r="AR374" s="514" t="s">
        <v>48</v>
      </c>
      <c r="AS374" s="97" t="str">
        <f>IF(入力用!$AV374&lt;0,"▲","")</f>
        <v/>
      </c>
      <c r="AT374" s="98"/>
      <c r="AU374" s="565" t="str">
        <f>IF(ABS(入力用!$BE374)&lt;10000,"",RIGHTB(INT(ABS(入力用!$BE374)/10000),1))</f>
        <v/>
      </c>
      <c r="AV374" s="567" t="str">
        <f>IF(ABS(入力用!$BE374)&lt;1000,"",RIGHTB(INT(ABS(入力用!$BE374)/1000),1))</f>
        <v/>
      </c>
      <c r="AW374" s="564" t="str">
        <f>IF(ABS(入力用!$BE374)&lt;100,"",RIGHTB(INT(ABS(入力用!$BE374)/100),1))</f>
        <v/>
      </c>
      <c r="AX374" s="565" t="str">
        <f>IF(ABS(入力用!$BE374)&lt;10,"",RIGHTB(INT(ABS(入力用!$BE374)/10),1))</f>
        <v/>
      </c>
      <c r="AY374" s="542" t="str">
        <f>IF(ABS(入力用!$BE374)=0,"",RIGHTB(入力用!$BE374,1))</f>
        <v/>
      </c>
      <c r="AZ374" s="410"/>
      <c r="BA374" s="568"/>
      <c r="BB374" s="568"/>
      <c r="BC374" s="569"/>
      <c r="BD374" s="412"/>
      <c r="BE374" s="413"/>
      <c r="BF374" s="413"/>
      <c r="BG374" s="413"/>
      <c r="BH374" s="413"/>
      <c r="BI374" s="414"/>
      <c r="BJ374" s="415"/>
      <c r="BK374" s="416"/>
      <c r="BL374" s="417"/>
      <c r="BM374" s="418"/>
      <c r="BN374" s="493"/>
      <c r="BO374" s="417"/>
      <c r="BP374" s="418"/>
      <c r="BQ374" s="493"/>
      <c r="BR374" s="563"/>
      <c r="BS374" s="566"/>
      <c r="BT374" s="475"/>
      <c r="BU374" s="418"/>
      <c r="BV374" s="493"/>
      <c r="BW374" s="417"/>
      <c r="BX374" s="418"/>
      <c r="BY374" s="493"/>
      <c r="BZ374" s="563"/>
      <c r="CA374" s="474"/>
    </row>
    <row r="375" spans="1:79" ht="13.5" customHeight="1" x14ac:dyDescent="0.15">
      <c r="A375" s="435"/>
      <c r="B375" s="430"/>
      <c r="C375" s="431"/>
      <c r="D375" s="431"/>
      <c r="E375" s="431"/>
      <c r="F375" s="431"/>
      <c r="G375" s="431"/>
      <c r="H375" s="431"/>
      <c r="I375" s="432"/>
      <c r="J375" s="547" t="str">
        <f>IF(入力用!F375="","",入力用!F375)</f>
        <v/>
      </c>
      <c r="K375" s="548"/>
      <c r="L375" s="548"/>
      <c r="M375" s="548"/>
      <c r="N375" s="548"/>
      <c r="O375" s="549"/>
      <c r="P375" s="430"/>
      <c r="Q375" s="431"/>
      <c r="R375" s="431"/>
      <c r="S375" s="431"/>
      <c r="T375" s="431"/>
      <c r="U375" s="431"/>
      <c r="V375" s="431"/>
      <c r="W375" s="431"/>
      <c r="X375" s="431"/>
      <c r="Y375" s="431"/>
      <c r="Z375" s="431"/>
      <c r="AA375" s="432"/>
      <c r="AB375" s="430"/>
      <c r="AC375" s="432"/>
      <c r="AD375" s="554"/>
      <c r="AE375" s="558"/>
      <c r="AF375" s="559"/>
      <c r="AG375" s="560"/>
      <c r="AH375" s="100" t="str">
        <f>IF(ABS(入力用!$AV374)&lt;10000000,"",RIGHTB(INT(ABS(入力用!$AV374)/10000000),1))</f>
        <v/>
      </c>
      <c r="AI375" s="101" t="str">
        <f>IF(ABS(入力用!$AV374)&lt;1000000,"",RIGHTB(INT(ABS(入力用!$AV374)/1000000),1))</f>
        <v/>
      </c>
      <c r="AJ375" s="564"/>
      <c r="AK375" s="565"/>
      <c r="AL375" s="567"/>
      <c r="AM375" s="564"/>
      <c r="AN375" s="565"/>
      <c r="AO375" s="542"/>
      <c r="AP375" s="511"/>
      <c r="AQ375" s="513"/>
      <c r="AR375" s="514"/>
      <c r="AS375" s="91" t="str">
        <f>IF(ABS(入力用!$BE374)&lt;1000000,"",RIGHTB(INT(ABS(入力用!$BE374)/1000000),1))</f>
        <v/>
      </c>
      <c r="AT375" s="93" t="str">
        <f>IF(ABS(入力用!$BE374)&lt;100000,"",RIGHTB(INT(ABS(入力用!$BE374)/100000),1))</f>
        <v/>
      </c>
      <c r="AU375" s="565"/>
      <c r="AV375" s="567"/>
      <c r="AW375" s="564"/>
      <c r="AX375" s="565"/>
      <c r="AY375" s="542"/>
      <c r="AZ375" s="411"/>
      <c r="BA375" s="388"/>
      <c r="BB375" s="388"/>
      <c r="BC375" s="390"/>
      <c r="BD375" s="378"/>
      <c r="BE375" s="379"/>
      <c r="BF375" s="379"/>
      <c r="BG375" s="379"/>
      <c r="BH375" s="379"/>
      <c r="BI375" s="380"/>
      <c r="BJ375" s="395"/>
      <c r="BK375" s="397"/>
      <c r="BL375" s="399"/>
      <c r="BM375" s="401"/>
      <c r="BN375" s="403"/>
      <c r="BO375" s="399"/>
      <c r="BP375" s="401"/>
      <c r="BQ375" s="403"/>
      <c r="BR375" s="405"/>
      <c r="BS375" s="566"/>
      <c r="BT375" s="409"/>
      <c r="BU375" s="401"/>
      <c r="BV375" s="403"/>
      <c r="BW375" s="399"/>
      <c r="BX375" s="401"/>
      <c r="BY375" s="403"/>
      <c r="BZ375" s="405"/>
      <c r="CA375" s="409"/>
    </row>
    <row r="376" spans="1:79" ht="13.5" customHeight="1" x14ac:dyDescent="0.15">
      <c r="A376" s="434" t="str">
        <f>IF(入力用!A376="","",入力用!A376)</f>
        <v/>
      </c>
      <c r="B376" s="427" t="str">
        <f>IF(入力用!B376="","",入力用!B376)</f>
        <v/>
      </c>
      <c r="C376" s="428"/>
      <c r="D376" s="428"/>
      <c r="E376" s="428"/>
      <c r="F376" s="428"/>
      <c r="G376" s="428"/>
      <c r="H376" s="428"/>
      <c r="I376" s="429"/>
      <c r="J376" s="570" t="str">
        <f>IF(入力用!F376="","",入力用!F376)</f>
        <v/>
      </c>
      <c r="K376" s="571"/>
      <c r="L376" s="571"/>
      <c r="M376" s="571"/>
      <c r="N376" s="571"/>
      <c r="O376" s="572"/>
      <c r="P376" s="427" t="str">
        <f>IF(入力用!G376="","",入力用!G376)</f>
        <v/>
      </c>
      <c r="Q376" s="428"/>
      <c r="R376" s="428"/>
      <c r="S376" s="428"/>
      <c r="T376" s="428"/>
      <c r="U376" s="428"/>
      <c r="V376" s="428"/>
      <c r="W376" s="428"/>
      <c r="X376" s="428"/>
      <c r="Y376" s="428"/>
      <c r="Z376" s="428"/>
      <c r="AA376" s="429"/>
      <c r="AB376" s="427" t="str">
        <f>IF(入力用!R376="","",入力用!R376)</f>
        <v/>
      </c>
      <c r="AC376" s="429"/>
      <c r="AD376" s="553" t="str">
        <f>IF(入力用!T376="","",入力用!T376)</f>
        <v/>
      </c>
      <c r="AE376" s="555" t="str">
        <f>IF(入力用!U376="","",入力用!U376)</f>
        <v/>
      </c>
      <c r="AF376" s="556"/>
      <c r="AG376" s="557"/>
      <c r="AH376" s="97" t="str">
        <f>IF(入力用!$AV376&lt;0,"▲","")</f>
        <v/>
      </c>
      <c r="AI376" s="99"/>
      <c r="AJ376" s="564" t="str">
        <f>IF(ABS(入力用!$AV376)&lt;100000,"",RIGHTB(INT(ABS(入力用!$AV376)/100000),1))</f>
        <v/>
      </c>
      <c r="AK376" s="565" t="str">
        <f>IF(ABS(入力用!$AV376)&lt;10000,"",RIGHTB(INT(ABS(入力用!$AV376)/10000),1))</f>
        <v/>
      </c>
      <c r="AL376" s="567" t="str">
        <f>IF(ABS(入力用!$AV376)&lt;1000,"",RIGHTB(INT(ABS(入力用!$AV376)/1000),1))</f>
        <v/>
      </c>
      <c r="AM376" s="564" t="str">
        <f>IF(ABS(入力用!$AV376)&lt;100,"",RIGHTB(INT(ABS(入力用!$AV376)/100),1))</f>
        <v/>
      </c>
      <c r="AN376" s="565" t="str">
        <f>IF(ABS(入力用!$AV376)&lt;10,"",RIGHTB(INT(ABS(入力用!$AV376)/10),1))</f>
        <v/>
      </c>
      <c r="AO376" s="542" t="str">
        <f>IF(ABS(入力用!$AV376)&lt;1,"",RIGHTB(入力用!$AV376,1))</f>
        <v/>
      </c>
      <c r="AP376" s="511" t="str">
        <f>IF(入力用!X376="","",IF(入力用!$AM376=3,"",RIGHTB(INT(入力用!$AT376/10),1)))</f>
        <v/>
      </c>
      <c r="AQ376" s="512" t="str">
        <f>IF(入力用!X376="","",RIGHTB(入力用!$AT376,1))</f>
        <v/>
      </c>
      <c r="AR376" s="514" t="s">
        <v>48</v>
      </c>
      <c r="AS376" s="97" t="str">
        <f>IF(入力用!$AV376&lt;0,"▲","")</f>
        <v/>
      </c>
      <c r="AT376" s="98"/>
      <c r="AU376" s="565" t="str">
        <f>IF(ABS(入力用!$BE376)&lt;10000,"",RIGHTB(INT(ABS(入力用!$BE376)/10000),1))</f>
        <v/>
      </c>
      <c r="AV376" s="567" t="str">
        <f>IF(ABS(入力用!$BE376)&lt;1000,"",RIGHTB(INT(ABS(入力用!$BE376)/1000),1))</f>
        <v/>
      </c>
      <c r="AW376" s="564" t="str">
        <f>IF(ABS(入力用!$BE376)&lt;100,"",RIGHTB(INT(ABS(入力用!$BE376)/100),1))</f>
        <v/>
      </c>
      <c r="AX376" s="565" t="str">
        <f>IF(ABS(入力用!$BE376)&lt;10,"",RIGHTB(INT(ABS(入力用!$BE376)/10),1))</f>
        <v/>
      </c>
      <c r="AY376" s="542" t="str">
        <f>IF(ABS(入力用!$BE376)=0,"",RIGHTB(入力用!$BE376,1))</f>
        <v/>
      </c>
      <c r="AZ376" s="410"/>
      <c r="BA376" s="568"/>
      <c r="BB376" s="568"/>
      <c r="BC376" s="569"/>
      <c r="BD376" s="412"/>
      <c r="BE376" s="413"/>
      <c r="BF376" s="413"/>
      <c r="BG376" s="413"/>
      <c r="BH376" s="413"/>
      <c r="BI376" s="414"/>
      <c r="BJ376" s="415"/>
      <c r="BK376" s="416"/>
      <c r="BL376" s="417"/>
      <c r="BM376" s="418"/>
      <c r="BN376" s="493"/>
      <c r="BO376" s="417"/>
      <c r="BP376" s="418"/>
      <c r="BQ376" s="493"/>
      <c r="BR376" s="563"/>
      <c r="BS376" s="566"/>
      <c r="BT376" s="475"/>
      <c r="BU376" s="418"/>
      <c r="BV376" s="493"/>
      <c r="BW376" s="417"/>
      <c r="BX376" s="418"/>
      <c r="BY376" s="493"/>
      <c r="BZ376" s="563"/>
      <c r="CA376" s="474"/>
    </row>
    <row r="377" spans="1:79" ht="13.5" customHeight="1" x14ac:dyDescent="0.15">
      <c r="A377" s="435"/>
      <c r="B377" s="430"/>
      <c r="C377" s="431"/>
      <c r="D377" s="431"/>
      <c r="E377" s="431"/>
      <c r="F377" s="431"/>
      <c r="G377" s="431"/>
      <c r="H377" s="431"/>
      <c r="I377" s="432"/>
      <c r="J377" s="547" t="str">
        <f>IF(入力用!F377="","",入力用!F377)</f>
        <v/>
      </c>
      <c r="K377" s="548"/>
      <c r="L377" s="548"/>
      <c r="M377" s="548"/>
      <c r="N377" s="548"/>
      <c r="O377" s="549"/>
      <c r="P377" s="430"/>
      <c r="Q377" s="431"/>
      <c r="R377" s="431"/>
      <c r="S377" s="431"/>
      <c r="T377" s="431"/>
      <c r="U377" s="431"/>
      <c r="V377" s="431"/>
      <c r="W377" s="431"/>
      <c r="X377" s="431"/>
      <c r="Y377" s="431"/>
      <c r="Z377" s="431"/>
      <c r="AA377" s="432"/>
      <c r="AB377" s="430"/>
      <c r="AC377" s="432"/>
      <c r="AD377" s="554"/>
      <c r="AE377" s="558"/>
      <c r="AF377" s="559"/>
      <c r="AG377" s="560"/>
      <c r="AH377" s="100" t="str">
        <f>IF(ABS(入力用!$AV376)&lt;10000000,"",RIGHTB(INT(ABS(入力用!$AV376)/10000000),1))</f>
        <v/>
      </c>
      <c r="AI377" s="101" t="str">
        <f>IF(ABS(入力用!$AV376)&lt;1000000,"",RIGHTB(INT(ABS(入力用!$AV376)/1000000),1))</f>
        <v/>
      </c>
      <c r="AJ377" s="564"/>
      <c r="AK377" s="565"/>
      <c r="AL377" s="567"/>
      <c r="AM377" s="564"/>
      <c r="AN377" s="565"/>
      <c r="AO377" s="542"/>
      <c r="AP377" s="511"/>
      <c r="AQ377" s="513"/>
      <c r="AR377" s="514"/>
      <c r="AS377" s="91" t="str">
        <f>IF(ABS(入力用!$BE376)&lt;1000000,"",RIGHTB(INT(ABS(入力用!$BE376)/1000000),1))</f>
        <v/>
      </c>
      <c r="AT377" s="93" t="str">
        <f>IF(ABS(入力用!$BE376)&lt;100000,"",RIGHTB(INT(ABS(入力用!$BE376)/100000),1))</f>
        <v/>
      </c>
      <c r="AU377" s="565"/>
      <c r="AV377" s="567"/>
      <c r="AW377" s="564"/>
      <c r="AX377" s="565"/>
      <c r="AY377" s="542"/>
      <c r="AZ377" s="411"/>
      <c r="BA377" s="388"/>
      <c r="BB377" s="388"/>
      <c r="BC377" s="390"/>
      <c r="BD377" s="378"/>
      <c r="BE377" s="379"/>
      <c r="BF377" s="379"/>
      <c r="BG377" s="379"/>
      <c r="BH377" s="379"/>
      <c r="BI377" s="380"/>
      <c r="BJ377" s="395"/>
      <c r="BK377" s="397"/>
      <c r="BL377" s="399"/>
      <c r="BM377" s="401"/>
      <c r="BN377" s="403"/>
      <c r="BO377" s="399"/>
      <c r="BP377" s="401"/>
      <c r="BQ377" s="403"/>
      <c r="BR377" s="405"/>
      <c r="BS377" s="566"/>
      <c r="BT377" s="409"/>
      <c r="BU377" s="401"/>
      <c r="BV377" s="403"/>
      <c r="BW377" s="399"/>
      <c r="BX377" s="401"/>
      <c r="BY377" s="403"/>
      <c r="BZ377" s="405"/>
      <c r="CA377" s="409"/>
    </row>
    <row r="378" spans="1:79" ht="13.5" customHeight="1" x14ac:dyDescent="0.15">
      <c r="A378" s="434" t="str">
        <f>IF(入力用!A378="","",入力用!A378)</f>
        <v/>
      </c>
      <c r="B378" s="427" t="str">
        <f>IF(入力用!B378="","",入力用!B378)</f>
        <v/>
      </c>
      <c r="C378" s="428"/>
      <c r="D378" s="428"/>
      <c r="E378" s="428"/>
      <c r="F378" s="428"/>
      <c r="G378" s="428"/>
      <c r="H378" s="428"/>
      <c r="I378" s="429"/>
      <c r="J378" s="570" t="str">
        <f>IF(入力用!F378="","",入力用!F378)</f>
        <v/>
      </c>
      <c r="K378" s="571"/>
      <c r="L378" s="571"/>
      <c r="M378" s="571"/>
      <c r="N378" s="571"/>
      <c r="O378" s="572"/>
      <c r="P378" s="427" t="str">
        <f>IF(入力用!G378="","",入力用!G378)</f>
        <v/>
      </c>
      <c r="Q378" s="428"/>
      <c r="R378" s="428"/>
      <c r="S378" s="428"/>
      <c r="T378" s="428"/>
      <c r="U378" s="428"/>
      <c r="V378" s="428"/>
      <c r="W378" s="428"/>
      <c r="X378" s="428"/>
      <c r="Y378" s="428"/>
      <c r="Z378" s="428"/>
      <c r="AA378" s="429"/>
      <c r="AB378" s="427" t="str">
        <f>IF(入力用!R378="","",入力用!R378)</f>
        <v/>
      </c>
      <c r="AC378" s="429"/>
      <c r="AD378" s="553" t="str">
        <f>IF(入力用!T378="","",入力用!T378)</f>
        <v/>
      </c>
      <c r="AE378" s="555" t="str">
        <f>IF(入力用!U378="","",入力用!U378)</f>
        <v/>
      </c>
      <c r="AF378" s="556"/>
      <c r="AG378" s="557"/>
      <c r="AH378" s="97" t="str">
        <f>IF(入力用!$AV378&lt;0,"▲","")</f>
        <v/>
      </c>
      <c r="AI378" s="99"/>
      <c r="AJ378" s="564" t="str">
        <f>IF(ABS(入力用!$AV378)&lt;100000,"",RIGHTB(INT(ABS(入力用!$AV378)/100000),1))</f>
        <v/>
      </c>
      <c r="AK378" s="565" t="str">
        <f>IF(ABS(入力用!$AV378)&lt;10000,"",RIGHTB(INT(ABS(入力用!$AV378)/10000),1))</f>
        <v/>
      </c>
      <c r="AL378" s="567" t="str">
        <f>IF(ABS(入力用!$AV378)&lt;1000,"",RIGHTB(INT(ABS(入力用!$AV378)/1000),1))</f>
        <v/>
      </c>
      <c r="AM378" s="564" t="str">
        <f>IF(ABS(入力用!$AV378)&lt;100,"",RIGHTB(INT(ABS(入力用!$AV378)/100),1))</f>
        <v/>
      </c>
      <c r="AN378" s="565" t="str">
        <f>IF(ABS(入力用!$AV378)&lt;10,"",RIGHTB(INT(ABS(入力用!$AV378)/10),1))</f>
        <v/>
      </c>
      <c r="AO378" s="542" t="str">
        <f>IF(ABS(入力用!$AV378)&lt;1,"",RIGHTB(入力用!$AV378,1))</f>
        <v/>
      </c>
      <c r="AP378" s="511" t="str">
        <f>IF(入力用!X378="","",IF(入力用!$AM378=3,"",RIGHTB(INT(入力用!$AT378/10),1)))</f>
        <v/>
      </c>
      <c r="AQ378" s="512" t="str">
        <f>IF(入力用!X378="","",RIGHTB(入力用!$AT378,1))</f>
        <v/>
      </c>
      <c r="AR378" s="514" t="s">
        <v>48</v>
      </c>
      <c r="AS378" s="97" t="str">
        <f>IF(入力用!$AV378&lt;0,"▲","")</f>
        <v/>
      </c>
      <c r="AT378" s="67"/>
      <c r="AU378" s="565" t="str">
        <f>IF(ABS(入力用!$BE378)&lt;10000,"",RIGHTB(INT(ABS(入力用!$BE378)/10000),1))</f>
        <v/>
      </c>
      <c r="AV378" s="567" t="str">
        <f>IF(ABS(入力用!$BE378)&lt;1000,"",RIGHTB(INT(ABS(入力用!$BE378)/1000),1))</f>
        <v/>
      </c>
      <c r="AW378" s="564" t="str">
        <f>IF(ABS(入力用!$BE378)&lt;100,"",RIGHTB(INT(ABS(入力用!$BE378)/100),1))</f>
        <v/>
      </c>
      <c r="AX378" s="565" t="str">
        <f>IF(ABS(入力用!$BE378)&lt;10,"",RIGHTB(INT(ABS(入力用!$BE378)/10),1))</f>
        <v/>
      </c>
      <c r="AY378" s="542" t="str">
        <f>IF(ABS(入力用!$BE378)=0,"",RIGHTB(入力用!$BE378,1))</f>
        <v/>
      </c>
      <c r="AZ378" s="410"/>
      <c r="BA378" s="568"/>
      <c r="BB378" s="568"/>
      <c r="BC378" s="569"/>
      <c r="BD378" s="412"/>
      <c r="BE378" s="413"/>
      <c r="BF378" s="413"/>
      <c r="BG378" s="413"/>
      <c r="BH378" s="413"/>
      <c r="BI378" s="414"/>
      <c r="BJ378" s="415"/>
      <c r="BK378" s="416"/>
      <c r="BL378" s="417"/>
      <c r="BM378" s="418"/>
      <c r="BN378" s="493"/>
      <c r="BO378" s="417"/>
      <c r="BP378" s="418"/>
      <c r="BQ378" s="493"/>
      <c r="BR378" s="563"/>
      <c r="BS378" s="566"/>
      <c r="BT378" s="475"/>
      <c r="BU378" s="418"/>
      <c r="BV378" s="493"/>
      <c r="BW378" s="417"/>
      <c r="BX378" s="418"/>
      <c r="BY378" s="493"/>
      <c r="BZ378" s="563"/>
      <c r="CA378" s="474"/>
    </row>
    <row r="379" spans="1:79" ht="13.5" customHeight="1" x14ac:dyDescent="0.15">
      <c r="A379" s="435"/>
      <c r="B379" s="430"/>
      <c r="C379" s="431"/>
      <c r="D379" s="431"/>
      <c r="E379" s="431"/>
      <c r="F379" s="431"/>
      <c r="G379" s="431"/>
      <c r="H379" s="431"/>
      <c r="I379" s="432"/>
      <c r="J379" s="547" t="str">
        <f>IF(入力用!F379="","",入力用!F379)</f>
        <v/>
      </c>
      <c r="K379" s="548"/>
      <c r="L379" s="548"/>
      <c r="M379" s="548"/>
      <c r="N379" s="548"/>
      <c r="O379" s="549"/>
      <c r="P379" s="430"/>
      <c r="Q379" s="431"/>
      <c r="R379" s="431"/>
      <c r="S379" s="431"/>
      <c r="T379" s="431"/>
      <c r="U379" s="431"/>
      <c r="V379" s="431"/>
      <c r="W379" s="431"/>
      <c r="X379" s="431"/>
      <c r="Y379" s="431"/>
      <c r="Z379" s="431"/>
      <c r="AA379" s="432"/>
      <c r="AB379" s="430"/>
      <c r="AC379" s="432"/>
      <c r="AD379" s="554"/>
      <c r="AE379" s="558"/>
      <c r="AF379" s="559"/>
      <c r="AG379" s="560"/>
      <c r="AH379" s="100" t="str">
        <f>IF(ABS(入力用!$AV378)&lt;10000000,"",RIGHTB(INT(ABS(入力用!$AV378)/10000000),1))</f>
        <v/>
      </c>
      <c r="AI379" s="101" t="str">
        <f>IF(ABS(入力用!$AV378)&lt;1000000,"",RIGHTB(INT(ABS(入力用!$AV378)/1000000),1))</f>
        <v/>
      </c>
      <c r="AJ379" s="564"/>
      <c r="AK379" s="565"/>
      <c r="AL379" s="567"/>
      <c r="AM379" s="564"/>
      <c r="AN379" s="565"/>
      <c r="AO379" s="542"/>
      <c r="AP379" s="511"/>
      <c r="AQ379" s="513"/>
      <c r="AR379" s="514"/>
      <c r="AS379" s="91" t="str">
        <f>IF(ABS(入力用!$BE378)&lt;1000000,"",RIGHTB(INT(ABS(入力用!$BE378)/1000000),1))</f>
        <v/>
      </c>
      <c r="AT379" s="68" t="str">
        <f>IF(ABS(入力用!$BE378)&lt;100000,"",RIGHTB(INT(ABS(入力用!$BE378)/100000),1))</f>
        <v/>
      </c>
      <c r="AU379" s="565"/>
      <c r="AV379" s="567"/>
      <c r="AW379" s="564"/>
      <c r="AX379" s="565"/>
      <c r="AY379" s="542"/>
      <c r="AZ379" s="411"/>
      <c r="BA379" s="388"/>
      <c r="BB379" s="388"/>
      <c r="BC379" s="390"/>
      <c r="BD379" s="378"/>
      <c r="BE379" s="379"/>
      <c r="BF379" s="379"/>
      <c r="BG379" s="379"/>
      <c r="BH379" s="379"/>
      <c r="BI379" s="380"/>
      <c r="BJ379" s="395"/>
      <c r="BK379" s="397"/>
      <c r="BL379" s="399"/>
      <c r="BM379" s="401"/>
      <c r="BN379" s="403"/>
      <c r="BO379" s="399"/>
      <c r="BP379" s="401"/>
      <c r="BQ379" s="403"/>
      <c r="BR379" s="405"/>
      <c r="BS379" s="566"/>
      <c r="BT379" s="409"/>
      <c r="BU379" s="401"/>
      <c r="BV379" s="403"/>
      <c r="BW379" s="399"/>
      <c r="BX379" s="401"/>
      <c r="BY379" s="403"/>
      <c r="BZ379" s="405"/>
      <c r="CA379" s="409"/>
    </row>
    <row r="380" spans="1:79" ht="13.5" customHeight="1" x14ac:dyDescent="0.15">
      <c r="A380" s="434" t="str">
        <f>IF(入力用!A380="","",入力用!A380)</f>
        <v/>
      </c>
      <c r="B380" s="427" t="str">
        <f>IF(入力用!B380="","",入力用!B380)</f>
        <v/>
      </c>
      <c r="C380" s="428"/>
      <c r="D380" s="428"/>
      <c r="E380" s="428"/>
      <c r="F380" s="428"/>
      <c r="G380" s="428"/>
      <c r="H380" s="428"/>
      <c r="I380" s="429"/>
      <c r="J380" s="570" t="str">
        <f>IF(入力用!F380="","",入力用!F380)</f>
        <v/>
      </c>
      <c r="K380" s="571"/>
      <c r="L380" s="571"/>
      <c r="M380" s="571"/>
      <c r="N380" s="571"/>
      <c r="O380" s="572"/>
      <c r="P380" s="427" t="str">
        <f>IF(入力用!G380="","",入力用!G380)</f>
        <v/>
      </c>
      <c r="Q380" s="428"/>
      <c r="R380" s="428"/>
      <c r="S380" s="428"/>
      <c r="T380" s="428"/>
      <c r="U380" s="428"/>
      <c r="V380" s="428"/>
      <c r="W380" s="428"/>
      <c r="X380" s="428"/>
      <c r="Y380" s="428"/>
      <c r="Z380" s="428"/>
      <c r="AA380" s="429"/>
      <c r="AB380" s="427" t="str">
        <f>IF(入力用!R380="","",入力用!R380)</f>
        <v/>
      </c>
      <c r="AC380" s="429"/>
      <c r="AD380" s="553" t="str">
        <f>IF(入力用!T380="","",入力用!T380)</f>
        <v/>
      </c>
      <c r="AE380" s="555" t="str">
        <f>IF(入力用!U380="","",入力用!U380)</f>
        <v/>
      </c>
      <c r="AF380" s="556"/>
      <c r="AG380" s="557"/>
      <c r="AH380" s="97" t="str">
        <f>IF(入力用!$AV380&lt;0,"▲","")</f>
        <v/>
      </c>
      <c r="AI380" s="99"/>
      <c r="AJ380" s="580" t="str">
        <f>IF(ABS(入力用!$AV380)&lt;100000,"",RIGHTB(INT(ABS(入力用!$AV380)/100000),1))</f>
        <v/>
      </c>
      <c r="AK380" s="582" t="str">
        <f>IF(ABS(入力用!$AV380)&lt;10000,"",RIGHTB(INT(ABS(入力用!$AV380)/10000),1))</f>
        <v/>
      </c>
      <c r="AL380" s="512" t="str">
        <f>IF(ABS(入力用!$AV380)&lt;1000,"",RIGHTB(INT(ABS(入力用!$AV380)/1000),1))</f>
        <v/>
      </c>
      <c r="AM380" s="580" t="str">
        <f>IF(ABS(入力用!$AV380)&lt;100,"",RIGHTB(INT(ABS(入力用!$AV380)/100),1))</f>
        <v/>
      </c>
      <c r="AN380" s="582" t="str">
        <f>IF(ABS(入力用!$AV380)&lt;10,"",RIGHTB(INT(ABS(入力用!$AV380)/10),1))</f>
        <v/>
      </c>
      <c r="AO380" s="585" t="str">
        <f>IF(ABS(入力用!$AV380)&lt;1,"",RIGHTB(入力用!$AV380,1))</f>
        <v/>
      </c>
      <c r="AP380" s="511" t="str">
        <f>IF(入力用!X380="","",IF(入力用!$AM380=3,"",RIGHTB(INT(入力用!$AT380/10),1)))</f>
        <v/>
      </c>
      <c r="AQ380" s="512" t="str">
        <f>IF(入力用!X380="","",RIGHTB(入力用!$AT380,1))</f>
        <v/>
      </c>
      <c r="AR380" s="588" t="s">
        <v>48</v>
      </c>
      <c r="AS380" s="97" t="str">
        <f>IF(入力用!$AV380&lt;0,"▲","")</f>
        <v/>
      </c>
      <c r="AT380" s="98"/>
      <c r="AU380" s="582" t="str">
        <f>IF(ABS(入力用!$BE380)&lt;10000,"",RIGHTB(INT(ABS(入力用!$BE380)/10000),1))</f>
        <v/>
      </c>
      <c r="AV380" s="512" t="str">
        <f>IF(ABS(入力用!$BE380)&lt;1000,"",RIGHTB(INT(ABS(入力用!$BE380)/1000),1))</f>
        <v/>
      </c>
      <c r="AW380" s="580" t="str">
        <f>IF(ABS(入力用!$BE380)&lt;100,"",RIGHTB(INT(ABS(入力用!$BE380)/100),1))</f>
        <v/>
      </c>
      <c r="AX380" s="582" t="str">
        <f>IF(ABS(入力用!$BE380)&lt;10,"",RIGHTB(INT(ABS(入力用!$BE380)/10),1))</f>
        <v/>
      </c>
      <c r="AY380" s="542" t="str">
        <f>IF(ABS(入力用!$BE380)=0,"",RIGHTB(入力用!$BE380,1))</f>
        <v/>
      </c>
      <c r="AZ380" s="410"/>
      <c r="BA380" s="568"/>
      <c r="BB380" s="568"/>
      <c r="BC380" s="569"/>
      <c r="BD380" s="412"/>
      <c r="BE380" s="413"/>
      <c r="BF380" s="413"/>
      <c r="BG380" s="413"/>
      <c r="BH380" s="413"/>
      <c r="BI380" s="414"/>
      <c r="BJ380" s="415"/>
      <c r="BK380" s="416"/>
      <c r="BL380" s="417"/>
      <c r="BM380" s="418"/>
      <c r="BN380" s="493"/>
      <c r="BO380" s="417"/>
      <c r="BP380" s="418"/>
      <c r="BQ380" s="493"/>
      <c r="BR380" s="563"/>
      <c r="BS380" s="566"/>
      <c r="BT380" s="475"/>
      <c r="BU380" s="418"/>
      <c r="BV380" s="493"/>
      <c r="BW380" s="417"/>
      <c r="BX380" s="418"/>
      <c r="BY380" s="493"/>
      <c r="BZ380" s="563"/>
      <c r="CA380" s="474"/>
    </row>
    <row r="381" spans="1:79" ht="13.5" customHeight="1" thickBot="1" x14ac:dyDescent="0.2">
      <c r="A381" s="573"/>
      <c r="B381" s="574"/>
      <c r="C381" s="590"/>
      <c r="D381" s="590"/>
      <c r="E381" s="590"/>
      <c r="F381" s="590"/>
      <c r="G381" s="590"/>
      <c r="H381" s="590"/>
      <c r="I381" s="575"/>
      <c r="J381" s="602" t="str">
        <f>IF(入力用!F381="","",入力用!F381)</f>
        <v/>
      </c>
      <c r="K381" s="603"/>
      <c r="L381" s="603"/>
      <c r="M381" s="603"/>
      <c r="N381" s="603"/>
      <c r="O381" s="604"/>
      <c r="P381" s="574"/>
      <c r="Q381" s="590"/>
      <c r="R381" s="590"/>
      <c r="S381" s="590"/>
      <c r="T381" s="590"/>
      <c r="U381" s="590"/>
      <c r="V381" s="590"/>
      <c r="W381" s="590"/>
      <c r="X381" s="590"/>
      <c r="Y381" s="590"/>
      <c r="Z381" s="590"/>
      <c r="AA381" s="575"/>
      <c r="AB381" s="574"/>
      <c r="AC381" s="575"/>
      <c r="AD381" s="576"/>
      <c r="AE381" s="577"/>
      <c r="AF381" s="578"/>
      <c r="AG381" s="579"/>
      <c r="AH381" s="43" t="str">
        <f>IF(ABS(入力用!$AV380)&lt;10000000,"",RIGHTB(INT(ABS(入力用!$AV380)/10000000),1))</f>
        <v/>
      </c>
      <c r="AI381" s="40" t="str">
        <f>IF(ABS(入力用!$AV380)&lt;1000000,"",RIGHTB(INT(ABS(入力用!$AV380)/1000000),1))</f>
        <v/>
      </c>
      <c r="AJ381" s="581"/>
      <c r="AK381" s="583"/>
      <c r="AL381" s="584"/>
      <c r="AM381" s="581"/>
      <c r="AN381" s="583"/>
      <c r="AO381" s="586"/>
      <c r="AP381" s="587"/>
      <c r="AQ381" s="584"/>
      <c r="AR381" s="589"/>
      <c r="AS381" s="87" t="str">
        <f>IF(ABS(入力用!$BE380)&lt;1000000,"",RIGHTB(INT(ABS(入力用!$BE380)/1000000),1))</f>
        <v/>
      </c>
      <c r="AT381" s="39" t="str">
        <f>IF(ABS(入力用!$BE380)&lt;100000,"",RIGHTB(INT(ABS(入力用!$BE380)/100000),1))</f>
        <v/>
      </c>
      <c r="AU381" s="583"/>
      <c r="AV381" s="584"/>
      <c r="AW381" s="581"/>
      <c r="AX381" s="583"/>
      <c r="AY381" s="591"/>
      <c r="AZ381" s="411"/>
      <c r="BA381" s="388"/>
      <c r="BB381" s="388"/>
      <c r="BC381" s="390"/>
      <c r="BD381" s="378"/>
      <c r="BE381" s="379"/>
      <c r="BF381" s="379"/>
      <c r="BG381" s="379"/>
      <c r="BH381" s="379"/>
      <c r="BI381" s="380"/>
      <c r="BJ381" s="395"/>
      <c r="BK381" s="397"/>
      <c r="BL381" s="399"/>
      <c r="BM381" s="401"/>
      <c r="BN381" s="403"/>
      <c r="BO381" s="399"/>
      <c r="BP381" s="401"/>
      <c r="BQ381" s="403"/>
      <c r="BR381" s="405"/>
      <c r="BS381" s="566"/>
      <c r="BT381" s="409"/>
      <c r="BU381" s="401"/>
      <c r="BV381" s="403"/>
      <c r="BW381" s="399"/>
      <c r="BX381" s="401"/>
      <c r="BY381" s="403"/>
      <c r="BZ381" s="405"/>
      <c r="CA381" s="409"/>
    </row>
    <row r="382" spans="1:79" ht="27" customHeight="1" thickBot="1" x14ac:dyDescent="0.2">
      <c r="A382" s="419" t="s">
        <v>28</v>
      </c>
      <c r="B382" s="419"/>
      <c r="C382" s="419"/>
      <c r="D382" s="419"/>
      <c r="E382" s="419"/>
      <c r="F382" s="419"/>
      <c r="G382" s="419"/>
      <c r="H382" s="419"/>
      <c r="I382" s="419"/>
      <c r="J382" s="419"/>
      <c r="K382" s="419"/>
      <c r="L382" s="419"/>
      <c r="M382" s="419"/>
      <c r="N382" s="419"/>
      <c r="O382" s="419"/>
      <c r="P382" s="419"/>
      <c r="Q382" s="419"/>
      <c r="R382" s="419"/>
      <c r="S382" s="419"/>
      <c r="T382" s="419"/>
      <c r="U382" s="419"/>
      <c r="V382" s="419"/>
      <c r="W382" s="419"/>
      <c r="X382" s="419"/>
      <c r="Y382" s="419"/>
      <c r="Z382" s="419"/>
      <c r="AA382" s="419"/>
      <c r="AB382" s="419"/>
      <c r="AC382" s="419"/>
      <c r="AD382" s="419"/>
      <c r="AE382" s="419"/>
      <c r="AF382" s="419"/>
      <c r="AG382" s="420"/>
      <c r="AH382" s="43" t="str">
        <f>IF(入力用!$AV382&lt;10000000,"",RIGHTB(INT(入力用!$AV382/10000000),1))</f>
        <v/>
      </c>
      <c r="AI382" s="40" t="str">
        <f>IF(入力用!$AV382&lt;1000000,"",RIGHTB(INT(入力用!$AV382/1000000),1))</f>
        <v/>
      </c>
      <c r="AJ382" s="39" t="str">
        <f>IF(入力用!$AV382&lt;100000,"",RIGHTB(INT(入力用!$AV382/100000),1))</f>
        <v/>
      </c>
      <c r="AK382" s="41" t="str">
        <f>IF(入力用!$AV382&lt;10000,"",RIGHTB(INT(入力用!$AV382/10000),1))</f>
        <v/>
      </c>
      <c r="AL382" s="40" t="str">
        <f>IF(入力用!$AV382&lt;1000,"",RIGHTB(INT(入力用!$AV382/1000),1))</f>
        <v/>
      </c>
      <c r="AM382" s="39" t="str">
        <f>IF(入力用!$AV382&lt;100,"",RIGHTB(INT(入力用!$AV382/100),1))</f>
        <v/>
      </c>
      <c r="AN382" s="41" t="str">
        <f>IF(入力用!$AV382&lt;10,"",RIGHTB(INT(入力用!$AV382/10),1))</f>
        <v/>
      </c>
      <c r="AO382" s="42" t="str">
        <f>IF(入力用!$AV382&lt;1,"",RIGHTB(入力用!$AV382,1))</f>
        <v/>
      </c>
      <c r="AP382" s="486"/>
      <c r="AQ382" s="487"/>
      <c r="AR382" s="488"/>
      <c r="AS382" s="87" t="str">
        <f>IF(入力用!$BE382&lt;1000000,"",RIGHTB(INT(入力用!$BE382/1000000),1))</f>
        <v/>
      </c>
      <c r="AT382" s="39" t="str">
        <f>IF(入力用!$BE382&lt;100000,"",RIGHTB(INT(入力用!$BE382/100000),1))</f>
        <v/>
      </c>
      <c r="AU382" s="41" t="str">
        <f>IF(入力用!$BE382&lt;10000,"",RIGHTB(INT(入力用!$BE382/10000),1))</f>
        <v/>
      </c>
      <c r="AV382" s="40" t="str">
        <f>IF(入力用!$BE382&lt;1000,"",RIGHTB(INT(入力用!$BE382/1000),1))</f>
        <v/>
      </c>
      <c r="AW382" s="39" t="str">
        <f>IF(入力用!$BE382&lt;100,"",RIGHTB(INT(入力用!$BE382/100),1))</f>
        <v/>
      </c>
      <c r="AX382" s="41" t="str">
        <f>IF(入力用!$BE382&lt;10,"",RIGHTB(INT(入力用!$BE382/10),1))</f>
        <v/>
      </c>
      <c r="AY382" s="42" t="str">
        <f>IF(入力用!$BE382&lt;1,"",RIGHTB(INT(入力用!$BE382/1),1))</f>
        <v/>
      </c>
      <c r="AZ382" s="69"/>
      <c r="BA382" s="70"/>
      <c r="BB382" s="70"/>
      <c r="BC382" s="71"/>
      <c r="BD382" s="378"/>
      <c r="BE382" s="379"/>
      <c r="BF382" s="379"/>
      <c r="BG382" s="379"/>
      <c r="BH382" s="379"/>
      <c r="BI382" s="380"/>
      <c r="BJ382" s="44"/>
      <c r="BK382" s="32"/>
      <c r="BL382" s="33"/>
      <c r="BM382" s="34"/>
      <c r="BN382" s="35"/>
      <c r="BO382" s="33"/>
      <c r="BP382" s="34"/>
      <c r="BQ382" s="35"/>
      <c r="BR382" s="36"/>
      <c r="BS382" s="38"/>
      <c r="BT382" s="37"/>
      <c r="BU382" s="34"/>
      <c r="BV382" s="35"/>
      <c r="BW382" s="33"/>
      <c r="BX382" s="34"/>
      <c r="BY382" s="35"/>
      <c r="BZ382" s="36"/>
      <c r="CA382" s="45"/>
    </row>
    <row r="383" spans="1:79" ht="27" customHeight="1" thickBot="1" x14ac:dyDescent="0.2">
      <c r="A383" s="76" t="s">
        <v>67</v>
      </c>
      <c r="B383" s="374" t="s">
        <v>69</v>
      </c>
      <c r="C383" s="375"/>
      <c r="D383" s="375"/>
      <c r="E383" s="376"/>
      <c r="F383" s="85" t="str">
        <f>IF(入力用!$P383&lt;10000000,"",RIGHTB(INT(入力用!$P383/10000000),1))</f>
        <v/>
      </c>
      <c r="G383" s="79" t="str">
        <f>IF(入力用!$P383&lt;1000000,"",RIGHTB(INT(入力用!$P383/1000000),1))</f>
        <v/>
      </c>
      <c r="H383" s="77" t="str">
        <f>IF(入力用!$P383&lt;100000,"",RIGHTB(INT(入力用!$P383/100000),1))</f>
        <v/>
      </c>
      <c r="I383" s="78" t="str">
        <f>IF(入力用!$P383&lt;10000,"",RIGHTB(INT(入力用!$P383/10000),1))</f>
        <v/>
      </c>
      <c r="J383" s="79" t="str">
        <f>IF(入力用!$P383&lt;1000,"",RIGHTB(INT(入力用!$P383/1000),1))</f>
        <v/>
      </c>
      <c r="K383" s="77" t="str">
        <f>IF(入力用!$P383&lt;100,"",RIGHTB(INT(入力用!$P383/100),1))</f>
        <v/>
      </c>
      <c r="L383" s="78" t="str">
        <f>IF(入力用!$P383&lt;10,"",RIGHTB(INT(入力用!$P383/10),1))</f>
        <v/>
      </c>
      <c r="M383" s="80" t="str">
        <f>IF(入力用!$P383&lt;1,"",RIGHTB(入力用!$P383,1))</f>
        <v/>
      </c>
      <c r="N383" s="605" t="s">
        <v>70</v>
      </c>
      <c r="O383" s="605"/>
      <c r="P383" s="605"/>
      <c r="Q383" s="605"/>
      <c r="R383" s="595"/>
      <c r="S383" s="86" t="str">
        <f>IF(入力用!$W383&lt;1000000,"",RIGHTB(INT(入力用!$W383/1000000),1))</f>
        <v/>
      </c>
      <c r="T383" s="77" t="str">
        <f>IF(入力用!$W383&lt;100000,"",RIGHTB(INT(入力用!$W383/100000),1))</f>
        <v/>
      </c>
      <c r="U383" s="78" t="str">
        <f>IF(入力用!$W383&lt;10000,"",RIGHTB(INT(入力用!$W383/10000),1))</f>
        <v/>
      </c>
      <c r="V383" s="79" t="str">
        <f>IF(入力用!$W383&lt;1000,"",RIGHTB(INT(入力用!$W383/1000),1))</f>
        <v/>
      </c>
      <c r="W383" s="77" t="str">
        <f>IF(入力用!$W383&lt;100,"",RIGHTB(INT(入力用!$W383/100),1))</f>
        <v/>
      </c>
      <c r="X383" s="78" t="str">
        <f>IF(入力用!$W383&lt;10,"",RIGHTB(INT(入力用!$W383/10),1))</f>
        <v/>
      </c>
      <c r="Y383" s="80" t="str">
        <f>IF(入力用!$W383&lt;1,"",RIGHTB(INT(入力用!$W383/1),1))</f>
        <v/>
      </c>
      <c r="Z383" s="82"/>
      <c r="AA383" s="592" t="s">
        <v>71</v>
      </c>
      <c r="AB383" s="593"/>
      <c r="AC383" s="594"/>
      <c r="AD383" s="595" t="s">
        <v>69</v>
      </c>
      <c r="AE383" s="593"/>
      <c r="AF383" s="594"/>
      <c r="AG383" s="85" t="str">
        <f>IF(入力用!$BA383&lt;10000000,"",RIGHTB(INT(入力用!$BA383/10000000),1))</f>
        <v/>
      </c>
      <c r="AH383" s="79" t="str">
        <f>IF(入力用!$BA383&lt;1000000,"",RIGHTB(INT(入力用!$BA383/1000000),1))</f>
        <v/>
      </c>
      <c r="AI383" s="77" t="str">
        <f>IF(入力用!$BA383&lt;100000,"",RIGHTB(INT(入力用!$BA383/100000),1))</f>
        <v/>
      </c>
      <c r="AJ383" s="78" t="str">
        <f>IF(入力用!$BA383&lt;10000,"",RIGHTB(INT(入力用!$BA383/10000),1))</f>
        <v/>
      </c>
      <c r="AK383" s="79" t="str">
        <f>IF(入力用!$BA383&lt;1000,"",RIGHTB(INT(入力用!$BA383/1000),1))</f>
        <v/>
      </c>
      <c r="AL383" s="77" t="str">
        <f>IF(入力用!$BA383&lt;100,"",RIGHTB(INT(入力用!$BA383/100),1))</f>
        <v/>
      </c>
      <c r="AM383" s="78" t="str">
        <f>IF(入力用!$BA383&lt;10,"",RIGHTB(INT(入力用!$BA383/10),1))</f>
        <v/>
      </c>
      <c r="AN383" s="80" t="str">
        <f>IF(入力用!$BA383=0,"",RIGHTB(INT(入力用!$BA383/1),1))</f>
        <v/>
      </c>
      <c r="AO383" s="596" t="s">
        <v>70</v>
      </c>
      <c r="AP383" s="597"/>
      <c r="AQ383" s="597"/>
      <c r="AR383" s="597"/>
      <c r="AS383" s="597"/>
      <c r="AT383" s="597"/>
      <c r="AU383" s="597"/>
      <c r="AV383" s="598"/>
      <c r="AW383" s="86" t="str">
        <f>IF(入力用!$BI383&lt;1000000,"",RIGHTB(INT(入力用!$BI383/1000000),1))</f>
        <v/>
      </c>
      <c r="AX383" s="77" t="str">
        <f>IF(入力用!$BI383&lt;100000,"",RIGHTB(INT(入力用!$BI383/100000),1))</f>
        <v/>
      </c>
      <c r="AY383" s="78" t="str">
        <f>IF(入力用!$BI383&lt;10000,"",RIGHTB(INT(入力用!$BI383/10000),1))</f>
        <v/>
      </c>
      <c r="AZ383" s="79" t="str">
        <f>IF(入力用!$BI383&lt;1000,"",RIGHTB(INT(入力用!$BI383/1000),1))</f>
        <v/>
      </c>
      <c r="BA383" s="77" t="str">
        <f>IF(入力用!$BI383&lt;100,"",RIGHTB(INT(入力用!$BI383/100),1))</f>
        <v/>
      </c>
      <c r="BB383" s="78" t="str">
        <f>IF(入力用!$BI383&lt;10,"",RIGHTB(INT(入力用!$BI383/10),1))</f>
        <v/>
      </c>
      <c r="BC383" s="80" t="str">
        <f>IF(入力用!$BI383=0,"",RIGHTB(INT(入力用!$BI383/1),1))</f>
        <v/>
      </c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3"/>
      <c r="BR383" s="83"/>
      <c r="BS383" s="83"/>
      <c r="BT383" s="83"/>
      <c r="BU383" s="83"/>
      <c r="BV383" s="83"/>
      <c r="BW383" s="83"/>
      <c r="BX383" s="83"/>
      <c r="BY383" s="83"/>
      <c r="BZ383" s="83"/>
      <c r="CA383" s="84"/>
    </row>
    <row r="384" spans="1:79" ht="9.75" customHeight="1" x14ac:dyDescent="0.15"/>
    <row r="385" spans="1:79" ht="30" customHeight="1" x14ac:dyDescent="0.15">
      <c r="AK385" s="24"/>
      <c r="AL385" s="24"/>
      <c r="AM385" s="24"/>
      <c r="AN385" s="24"/>
      <c r="AO385" s="24"/>
      <c r="AP385" s="24"/>
      <c r="AQ385" s="24"/>
      <c r="AR385" s="24"/>
      <c r="AS385" s="489" t="s">
        <v>53</v>
      </c>
      <c r="AT385" s="490"/>
      <c r="AU385" s="490"/>
      <c r="AV385" s="490"/>
      <c r="AW385" s="490"/>
      <c r="AX385" s="490"/>
      <c r="AY385" s="490"/>
      <c r="AZ385" s="490"/>
      <c r="BA385" s="27"/>
      <c r="BB385" s="28"/>
      <c r="BC385" s="27"/>
      <c r="BD385" s="29"/>
      <c r="BE385" s="28"/>
      <c r="BF385" s="27"/>
      <c r="BG385" s="29"/>
      <c r="BH385" s="30"/>
      <c r="BL385" s="48"/>
      <c r="BM385" s="377" t="s">
        <v>22</v>
      </c>
      <c r="BN385" s="377"/>
      <c r="BO385" s="463"/>
      <c r="BP385" s="463"/>
      <c r="BQ385" s="463"/>
      <c r="BR385" s="463"/>
      <c r="BS385" s="47" t="s">
        <v>23</v>
      </c>
      <c r="BT385" s="463"/>
      <c r="BU385" s="463"/>
      <c r="BV385" s="463"/>
      <c r="BW385" s="463"/>
      <c r="BX385" s="377" t="s">
        <v>27</v>
      </c>
      <c r="BY385" s="377"/>
      <c r="BZ385" s="453"/>
      <c r="CA385" s="453"/>
    </row>
    <row r="388" spans="1:79" ht="13.5" customHeight="1" x14ac:dyDescent="0.15">
      <c r="AA388" s="372" t="s">
        <v>38</v>
      </c>
      <c r="AB388" s="372"/>
      <c r="AC388" s="372"/>
      <c r="AD388" s="372"/>
      <c r="AE388" s="372"/>
      <c r="AF388" s="372"/>
      <c r="AG388" s="372"/>
      <c r="AH388" s="372"/>
      <c r="AI388" s="372"/>
      <c r="AJ388" s="372"/>
      <c r="AK388" s="372"/>
      <c r="AL388" s="372"/>
      <c r="AM388" s="372"/>
      <c r="AN388" s="372"/>
      <c r="AO388" s="372"/>
      <c r="AP388" s="372"/>
      <c r="BK388" s="484" t="s">
        <v>49</v>
      </c>
      <c r="BL388" s="484"/>
      <c r="BM388" s="484"/>
      <c r="BN388" s="484"/>
      <c r="BO388" s="484"/>
      <c r="BP388" s="484"/>
      <c r="BQ388" s="485" t="str">
        <f>IF(登録番号="","",登録番号)</f>
        <v/>
      </c>
      <c r="BR388" s="485"/>
      <c r="BS388" s="485"/>
      <c r="BT388" s="485"/>
      <c r="BU388" s="485"/>
      <c r="BV388" s="485"/>
      <c r="BW388" s="485"/>
      <c r="BX388" s="485"/>
      <c r="BY388" s="485"/>
      <c r="BZ388" s="485"/>
      <c r="CA388" s="23"/>
    </row>
    <row r="389" spans="1:79" ht="14.25" customHeight="1" thickBot="1" x14ac:dyDescent="0.2">
      <c r="A389" s="449" t="s">
        <v>0</v>
      </c>
      <c r="B389" s="449"/>
      <c r="C389" s="7"/>
      <c r="D389" s="599" t="s">
        <v>30</v>
      </c>
      <c r="E389" s="599"/>
      <c r="F389" s="599"/>
      <c r="G389" s="599"/>
      <c r="H389" s="599"/>
      <c r="I389" s="599"/>
      <c r="J389" s="599"/>
      <c r="K389" s="599"/>
      <c r="L389" s="599"/>
      <c r="M389" s="599"/>
      <c r="N389" s="55"/>
      <c r="O389" s="55"/>
      <c r="P389" s="447" t="s">
        <v>1</v>
      </c>
      <c r="AA389" s="373"/>
      <c r="AB389" s="373"/>
      <c r="AC389" s="373"/>
      <c r="AD389" s="373"/>
      <c r="AE389" s="373"/>
      <c r="AF389" s="373"/>
      <c r="AG389" s="373"/>
      <c r="AH389" s="373"/>
      <c r="AI389" s="373"/>
      <c r="AJ389" s="373"/>
      <c r="AK389" s="373"/>
      <c r="AL389" s="373"/>
      <c r="AM389" s="373"/>
      <c r="AN389" s="373"/>
      <c r="AO389" s="373"/>
      <c r="AP389" s="373"/>
      <c r="BC389" s="491" t="str">
        <f>IF(郵便番号="","",郵便番号)</f>
        <v/>
      </c>
      <c r="BD389" s="491"/>
      <c r="BE389" s="491"/>
      <c r="BF389" s="491"/>
      <c r="BG389" s="491"/>
      <c r="BH389" s="491"/>
      <c r="BI389" s="491"/>
      <c r="BJ389" s="491"/>
    </row>
    <row r="390" spans="1:79" ht="14.25" customHeight="1" thickTop="1" x14ac:dyDescent="0.15">
      <c r="A390" s="450"/>
      <c r="B390" s="450"/>
      <c r="C390" s="8"/>
      <c r="D390" s="600"/>
      <c r="E390" s="600"/>
      <c r="F390" s="600"/>
      <c r="G390" s="600"/>
      <c r="H390" s="600"/>
      <c r="I390" s="600"/>
      <c r="J390" s="600"/>
      <c r="K390" s="600"/>
      <c r="L390" s="600"/>
      <c r="M390" s="600"/>
      <c r="N390" s="56"/>
      <c r="O390" s="56"/>
      <c r="P390" s="448"/>
      <c r="AX390" s="445" t="s">
        <v>31</v>
      </c>
      <c r="AY390" s="445"/>
      <c r="AZ390" s="445"/>
      <c r="BA390" s="445"/>
      <c r="BB390" s="445"/>
      <c r="BC390" s="502" t="str">
        <f>IF(住所="","",住所)</f>
        <v/>
      </c>
      <c r="BD390" s="502"/>
      <c r="BE390" s="502"/>
      <c r="BF390" s="502"/>
      <c r="BG390" s="502"/>
      <c r="BH390" s="502"/>
      <c r="BI390" s="502"/>
      <c r="BJ390" s="502"/>
      <c r="BK390" s="502"/>
      <c r="BL390" s="502"/>
      <c r="BM390" s="502"/>
      <c r="BN390" s="502"/>
      <c r="BO390" s="502"/>
      <c r="BP390" s="502"/>
      <c r="BQ390" s="502"/>
      <c r="BR390" s="502"/>
      <c r="BS390" s="502"/>
      <c r="BT390" s="502"/>
      <c r="BU390" s="502"/>
      <c r="BV390" s="502"/>
      <c r="BW390" s="502"/>
      <c r="BX390" s="502"/>
      <c r="BY390" s="502"/>
      <c r="BZ390" s="502"/>
    </row>
    <row r="391" spans="1:79" ht="12.75" customHeight="1" x14ac:dyDescent="0.15">
      <c r="AE391" s="444" t="str">
        <f>IF(請求月度="","",請求月度)</f>
        <v/>
      </c>
      <c r="AF391" s="444"/>
      <c r="AG391" s="444"/>
      <c r="AH391" s="421" t="s">
        <v>16</v>
      </c>
      <c r="AI391" s="421"/>
      <c r="AJ391" s="421"/>
      <c r="AK391" s="421"/>
      <c r="AL391" s="421"/>
      <c r="AM391" s="421"/>
      <c r="AX391" s="445" t="s">
        <v>32</v>
      </c>
      <c r="AY391" s="445"/>
      <c r="AZ391" s="445"/>
      <c r="BA391" s="445"/>
      <c r="BB391" s="445"/>
      <c r="BC391" s="492" t="str">
        <f>IF(氏名="","",氏名)</f>
        <v/>
      </c>
      <c r="BD391" s="492"/>
      <c r="BE391" s="492"/>
      <c r="BF391" s="492"/>
      <c r="BG391" s="492"/>
      <c r="BH391" s="492"/>
      <c r="BI391" s="492"/>
      <c r="BJ391" s="492"/>
      <c r="BK391" s="492"/>
      <c r="BL391" s="492"/>
      <c r="BM391" s="492"/>
      <c r="BN391" s="492"/>
      <c r="BO391" s="492"/>
      <c r="BP391" s="492"/>
      <c r="BQ391" s="492"/>
      <c r="BR391" s="492"/>
      <c r="BS391" s="492"/>
      <c r="BT391" s="492"/>
      <c r="BU391" s="492"/>
      <c r="BV391" s="492"/>
      <c r="BW391" s="492"/>
      <c r="BX391" s="492"/>
      <c r="BY391" s="492"/>
      <c r="BZ391" s="492"/>
      <c r="CA391" s="24" t="s">
        <v>26</v>
      </c>
    </row>
    <row r="392" spans="1:79" ht="9.75" customHeight="1" thickBot="1" x14ac:dyDescent="0.2">
      <c r="AA392" s="4"/>
      <c r="AB392" s="4"/>
      <c r="AC392" s="4"/>
      <c r="AD392" s="4"/>
      <c r="AE392" s="300"/>
      <c r="AF392" s="300"/>
      <c r="AG392" s="300"/>
      <c r="AH392" s="451"/>
      <c r="AI392" s="451"/>
      <c r="AJ392" s="451"/>
      <c r="AK392" s="451"/>
      <c r="AL392" s="451"/>
      <c r="AM392" s="451"/>
      <c r="AN392" s="4"/>
      <c r="AX392" s="445" t="s">
        <v>33</v>
      </c>
      <c r="AY392" s="445"/>
      <c r="AZ392" s="445"/>
      <c r="BA392" s="445"/>
      <c r="BB392" s="445"/>
      <c r="BC392" s="446" t="str">
        <f>IF(電話番号="","",電話番号)</f>
        <v/>
      </c>
      <c r="BD392" s="446"/>
      <c r="BE392" s="446"/>
      <c r="BF392" s="446"/>
      <c r="BG392" s="446"/>
      <c r="BH392" s="446"/>
      <c r="BI392" s="446"/>
      <c r="BJ392" s="446"/>
      <c r="BK392" s="446"/>
      <c r="BL392" s="446"/>
      <c r="BM392" s="446"/>
      <c r="BN392" s="446"/>
      <c r="BO392" s="446"/>
      <c r="BP392" s="446"/>
      <c r="BQ392" s="446"/>
      <c r="BR392" s="446"/>
      <c r="BS392" s="446"/>
      <c r="BT392" s="446"/>
      <c r="BU392" s="446"/>
      <c r="BV392" s="446"/>
      <c r="BW392" s="446"/>
      <c r="BX392" s="446"/>
      <c r="BY392" s="446"/>
      <c r="BZ392" s="446"/>
      <c r="CA392" s="24"/>
    </row>
    <row r="393" spans="1:79" ht="9.75" customHeight="1" x14ac:dyDescent="0.15">
      <c r="A393" s="371" t="s">
        <v>29</v>
      </c>
      <c r="B393" s="438" t="str">
        <f>IF(入力用!B393&lt;&gt;"",入力用!B393 &amp; "/"&amp; 入力用!D393,"")</f>
        <v/>
      </c>
      <c r="C393" s="439"/>
      <c r="D393" s="440"/>
      <c r="E393" s="491" t="s">
        <v>2</v>
      </c>
      <c r="F393" s="491"/>
      <c r="G393" s="491"/>
      <c r="H393" s="491"/>
      <c r="I393" s="601"/>
      <c r="J393" s="458" t="s">
        <v>3</v>
      </c>
      <c r="K393" s="459"/>
      <c r="L393" s="459"/>
      <c r="M393" s="459"/>
      <c r="N393" s="459"/>
      <c r="O393" s="459"/>
      <c r="P393" s="460"/>
      <c r="Q393" s="464"/>
      <c r="R393" s="464"/>
      <c r="S393" s="466"/>
      <c r="T393" s="452"/>
      <c r="U393" s="468"/>
      <c r="V393" s="454"/>
      <c r="W393" s="452"/>
      <c r="X393" s="456" t="s">
        <v>4</v>
      </c>
      <c r="Y393" s="3"/>
      <c r="Z393" s="3"/>
      <c r="AA393" s="3"/>
      <c r="AX393" s="445" t="s">
        <v>39</v>
      </c>
      <c r="AY393" s="445"/>
      <c r="AZ393" s="445"/>
      <c r="BA393" s="445"/>
      <c r="BB393" s="445"/>
      <c r="BC393" s="446" t="str">
        <f>IF(ＦＡＸ番号="","",ＦＡＸ番号)</f>
        <v/>
      </c>
      <c r="BD393" s="446"/>
      <c r="BE393" s="446"/>
      <c r="BF393" s="446"/>
      <c r="BG393" s="446"/>
      <c r="BH393" s="446"/>
      <c r="BI393" s="446"/>
      <c r="BJ393" s="446"/>
      <c r="BK393" s="446"/>
      <c r="BL393" s="446"/>
      <c r="BM393" s="446"/>
      <c r="BN393" s="446"/>
      <c r="BO393" s="446"/>
      <c r="BP393" s="446"/>
      <c r="BQ393" s="446"/>
      <c r="BR393" s="446"/>
      <c r="BS393" s="446"/>
      <c r="BT393" s="446"/>
      <c r="BU393" s="446"/>
      <c r="BV393" s="446"/>
      <c r="BW393" s="446"/>
      <c r="BX393" s="446"/>
      <c r="BY393" s="446"/>
      <c r="BZ393" s="446"/>
    </row>
    <row r="394" spans="1:79" ht="11.25" customHeight="1" thickBot="1" x14ac:dyDescent="0.2">
      <c r="A394" s="371"/>
      <c r="B394" s="441"/>
      <c r="C394" s="442"/>
      <c r="D394" s="443"/>
      <c r="E394" s="491"/>
      <c r="F394" s="491"/>
      <c r="G394" s="491"/>
      <c r="H394" s="491"/>
      <c r="I394" s="601"/>
      <c r="J394" s="461"/>
      <c r="K394" s="462"/>
      <c r="L394" s="462"/>
      <c r="M394" s="462"/>
      <c r="N394" s="462"/>
      <c r="O394" s="462"/>
      <c r="P394" s="463"/>
      <c r="Q394" s="465"/>
      <c r="R394" s="465"/>
      <c r="S394" s="467"/>
      <c r="T394" s="453"/>
      <c r="U394" s="469"/>
      <c r="V394" s="455"/>
      <c r="W394" s="453"/>
      <c r="X394" s="457"/>
      <c r="Y394" s="3"/>
      <c r="Z394" s="3"/>
      <c r="AB394" s="421" t="s">
        <v>40</v>
      </c>
      <c r="AC394" s="433" t="str">
        <f>IF(請求年="","",請求年)</f>
        <v/>
      </c>
      <c r="AD394" s="433"/>
      <c r="AE394" s="470" t="s">
        <v>12</v>
      </c>
      <c r="AF394" s="433" t="str">
        <f>IF(請求月="","",請求月)</f>
        <v/>
      </c>
      <c r="AG394" s="421" t="s">
        <v>15</v>
      </c>
      <c r="AH394" s="421"/>
      <c r="AI394" s="433" t="str">
        <f>IF(請求日="","",請求日)</f>
        <v/>
      </c>
      <c r="AJ394" s="433"/>
      <c r="AK394" s="433"/>
      <c r="AL394" s="421" t="s">
        <v>17</v>
      </c>
      <c r="AM394" s="421"/>
      <c r="AZ394" s="2" t="s">
        <v>5</v>
      </c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79" ht="6.75" customHeight="1" x14ac:dyDescent="0.15">
      <c r="J395" s="526" t="s">
        <v>7</v>
      </c>
      <c r="K395" s="527"/>
      <c r="L395" s="527"/>
      <c r="M395" s="527"/>
      <c r="N395" s="527"/>
      <c r="O395" s="527"/>
      <c r="P395" s="528"/>
      <c r="Q395" s="477" t="str">
        <f>IF(入力用!$H395&lt;10000000,"",RIGHTB(INT(入力用!$H395/10000000),1))</f>
        <v/>
      </c>
      <c r="R395" s="471" t="str">
        <f>IF(入力用!$H395&lt;1000000,"",RIGHTB(INT(入力用!$H395/1000000),1))</f>
        <v/>
      </c>
      <c r="S395" s="474" t="str">
        <f>IF(入力用!$H395&lt;100000,"",RIGHTB(INT(入力用!$H395/100000),1))</f>
        <v/>
      </c>
      <c r="T395" s="477" t="str">
        <f>IF(入力用!$H395&lt;10000,"",RIGHTB(INT(入力用!$H395/10000),1))</f>
        <v/>
      </c>
      <c r="U395" s="394" t="str">
        <f>IF(入力用!$H395&lt;1000,"",RIGHTB(INT(入力用!$H395/1000),1))</f>
        <v/>
      </c>
      <c r="V395" s="481" t="str">
        <f>IF(入力用!$H395&lt;100,"",RIGHTB(INT(入力用!$H395/100),1))</f>
        <v/>
      </c>
      <c r="W395" s="477" t="str">
        <f>IF(入力用!$H395&lt;10,"",RIGHTB(INT(入力用!$H395/10),1))</f>
        <v/>
      </c>
      <c r="X395" s="394" t="str">
        <f>IF(入力用!$H395&lt;1,"",RIGHTB(入力用!$H395,1))</f>
        <v/>
      </c>
      <c r="Y395" s="46"/>
      <c r="Z395" s="46"/>
      <c r="AA395" s="81"/>
      <c r="AB395" s="421"/>
      <c r="AC395" s="433"/>
      <c r="AD395" s="433"/>
      <c r="AE395" s="470"/>
      <c r="AF395" s="433"/>
      <c r="AG395" s="421"/>
      <c r="AH395" s="421"/>
      <c r="AI395" s="433"/>
      <c r="AJ395" s="433"/>
      <c r="AK395" s="433"/>
      <c r="AL395" s="421"/>
      <c r="AM395" s="421"/>
      <c r="AZ395" s="396"/>
      <c r="BA395" s="402"/>
      <c r="BB395" s="402"/>
      <c r="BC395" s="402"/>
      <c r="BD395" s="402"/>
      <c r="BE395" s="402"/>
      <c r="BF395" s="402"/>
      <c r="BG395" s="496"/>
      <c r="BH395" s="505" t="s">
        <v>21</v>
      </c>
      <c r="BI395" s="505"/>
      <c r="BJ395" s="505"/>
      <c r="BK395" s="506" t="str">
        <f>IF(振込先="","",振込先)</f>
        <v/>
      </c>
      <c r="BL395" s="506"/>
      <c r="BM395" s="506"/>
      <c r="BN395" s="506"/>
      <c r="BO395" s="506"/>
      <c r="BP395" s="506"/>
      <c r="BQ395" s="506"/>
      <c r="BR395" s="506"/>
      <c r="BS395" s="506"/>
      <c r="BT395" s="506"/>
      <c r="BU395" s="506"/>
      <c r="BV395" s="506"/>
      <c r="BW395" s="506"/>
      <c r="BX395" s="506"/>
      <c r="BY395" s="506"/>
      <c r="BZ395" s="506"/>
    </row>
    <row r="396" spans="1:79" ht="4.5" customHeight="1" x14ac:dyDescent="0.15">
      <c r="A396" s="491" t="s">
        <v>6</v>
      </c>
      <c r="B396" s="491"/>
      <c r="C396" s="491"/>
      <c r="D396" s="491"/>
      <c r="E396" s="491"/>
      <c r="F396" s="491"/>
      <c r="G396" s="491"/>
      <c r="H396" s="491"/>
      <c r="I396" s="601"/>
      <c r="J396" s="529"/>
      <c r="K396" s="530"/>
      <c r="L396" s="530"/>
      <c r="M396" s="530"/>
      <c r="N396" s="530"/>
      <c r="O396" s="530"/>
      <c r="P396" s="531"/>
      <c r="Q396" s="478"/>
      <c r="R396" s="472"/>
      <c r="S396" s="475"/>
      <c r="T396" s="478"/>
      <c r="U396" s="415"/>
      <c r="V396" s="482"/>
      <c r="W396" s="478"/>
      <c r="X396" s="415"/>
      <c r="Y396" s="46"/>
      <c r="Z396" s="46"/>
      <c r="AA396" s="46"/>
      <c r="AZ396" s="416"/>
      <c r="BA396" s="493"/>
      <c r="BB396" s="493"/>
      <c r="BC396" s="493"/>
      <c r="BD396" s="493"/>
      <c r="BE396" s="493"/>
      <c r="BF396" s="493"/>
      <c r="BG396" s="497"/>
      <c r="BH396" s="505"/>
      <c r="BI396" s="505"/>
      <c r="BJ396" s="505"/>
      <c r="BK396" s="506"/>
      <c r="BL396" s="506"/>
      <c r="BM396" s="506"/>
      <c r="BN396" s="506"/>
      <c r="BO396" s="506"/>
      <c r="BP396" s="506"/>
      <c r="BQ396" s="506"/>
      <c r="BR396" s="506"/>
      <c r="BS396" s="506"/>
      <c r="BT396" s="506"/>
      <c r="BU396" s="506"/>
      <c r="BV396" s="506"/>
      <c r="BW396" s="506"/>
      <c r="BX396" s="506"/>
      <c r="BY396" s="506"/>
      <c r="BZ396" s="506"/>
    </row>
    <row r="397" spans="1:79" ht="9.75" customHeight="1" thickBot="1" x14ac:dyDescent="0.2">
      <c r="A397" s="491"/>
      <c r="B397" s="491"/>
      <c r="C397" s="491"/>
      <c r="D397" s="491"/>
      <c r="E397" s="491"/>
      <c r="F397" s="491"/>
      <c r="G397" s="491"/>
      <c r="H397" s="491"/>
      <c r="I397" s="601"/>
      <c r="J397" s="532"/>
      <c r="K397" s="533"/>
      <c r="L397" s="533"/>
      <c r="M397" s="533"/>
      <c r="N397" s="533"/>
      <c r="O397" s="533"/>
      <c r="P397" s="534"/>
      <c r="Q397" s="479"/>
      <c r="R397" s="473"/>
      <c r="S397" s="476"/>
      <c r="T397" s="479"/>
      <c r="U397" s="480"/>
      <c r="V397" s="483"/>
      <c r="W397" s="479"/>
      <c r="X397" s="480"/>
      <c r="Y397" s="46"/>
      <c r="Z397" s="46"/>
      <c r="AA397" s="46"/>
      <c r="AZ397" s="494"/>
      <c r="BA397" s="495"/>
      <c r="BB397" s="495"/>
      <c r="BC397" s="495"/>
      <c r="BD397" s="495"/>
      <c r="BE397" s="495"/>
      <c r="BF397" s="495"/>
      <c r="BG397" s="498"/>
      <c r="BH397" s="54"/>
      <c r="BI397" s="54"/>
      <c r="BJ397" s="54"/>
      <c r="BK397" s="499" t="str">
        <f>IF(口座番号="","",口座番号)</f>
        <v/>
      </c>
      <c r="BL397" s="499"/>
      <c r="BM397" s="499"/>
      <c r="BN397" s="499"/>
      <c r="BO397" s="499"/>
      <c r="BP397" s="499"/>
      <c r="BQ397" s="499"/>
      <c r="BR397" s="499"/>
      <c r="BS397" s="499"/>
      <c r="BT397" s="499"/>
      <c r="BU397" s="499"/>
      <c r="BV397" s="499"/>
      <c r="BW397" s="499"/>
      <c r="BX397" s="499"/>
      <c r="BY397" s="499"/>
      <c r="BZ397" s="499"/>
    </row>
    <row r="398" spans="1:79" ht="7.5" customHeight="1" thickBot="1" x14ac:dyDescent="0.2">
      <c r="BH398" s="4"/>
      <c r="BI398" s="4"/>
    </row>
    <row r="399" spans="1:79" x14ac:dyDescent="0.15">
      <c r="A399" s="436" t="s">
        <v>8</v>
      </c>
      <c r="B399" s="422" t="s">
        <v>35</v>
      </c>
      <c r="C399" s="381"/>
      <c r="D399" s="381"/>
      <c r="E399" s="381"/>
      <c r="F399" s="381"/>
      <c r="G399" s="381"/>
      <c r="H399" s="381"/>
      <c r="I399" s="423"/>
      <c r="J399" s="422" t="s">
        <v>36</v>
      </c>
      <c r="K399" s="381"/>
      <c r="L399" s="381"/>
      <c r="M399" s="381"/>
      <c r="N399" s="381"/>
      <c r="O399" s="423"/>
      <c r="P399" s="422" t="s">
        <v>9</v>
      </c>
      <c r="Q399" s="381"/>
      <c r="R399" s="381"/>
      <c r="S399" s="381"/>
      <c r="T399" s="381"/>
      <c r="U399" s="381"/>
      <c r="V399" s="381"/>
      <c r="W399" s="381"/>
      <c r="X399" s="381"/>
      <c r="Y399" s="381"/>
      <c r="Z399" s="381"/>
      <c r="AA399" s="423"/>
      <c r="AB399" s="422" t="s">
        <v>10</v>
      </c>
      <c r="AC399" s="423"/>
      <c r="AD399" s="385" t="s">
        <v>11</v>
      </c>
      <c r="AE399" s="422" t="s">
        <v>13</v>
      </c>
      <c r="AF399" s="381"/>
      <c r="AG399" s="381"/>
      <c r="AH399" s="561" t="s">
        <v>14</v>
      </c>
      <c r="AI399" s="381"/>
      <c r="AJ399" s="381"/>
      <c r="AK399" s="381"/>
      <c r="AL399" s="381"/>
      <c r="AM399" s="381"/>
      <c r="AN399" s="381"/>
      <c r="AO399" s="382"/>
      <c r="AP399" s="520" t="s">
        <v>47</v>
      </c>
      <c r="AQ399" s="521"/>
      <c r="AR399" s="522"/>
      <c r="AS399" s="381" t="s">
        <v>46</v>
      </c>
      <c r="AT399" s="381"/>
      <c r="AU399" s="381"/>
      <c r="AV399" s="381"/>
      <c r="AW399" s="381"/>
      <c r="AX399" s="381"/>
      <c r="AY399" s="382"/>
      <c r="AZ399" s="507" t="s">
        <v>18</v>
      </c>
      <c r="BA399" s="507"/>
      <c r="BB399" s="507"/>
      <c r="BC399" s="508"/>
      <c r="BD399" s="550" t="s">
        <v>20</v>
      </c>
      <c r="BE399" s="551"/>
      <c r="BF399" s="551"/>
      <c r="BG399" s="551"/>
      <c r="BH399" s="551"/>
      <c r="BI399" s="552"/>
      <c r="BJ399" s="509" t="s">
        <v>54</v>
      </c>
      <c r="BK399" s="516" t="s">
        <v>24</v>
      </c>
      <c r="BL399" s="517"/>
      <c r="BM399" s="517"/>
      <c r="BN399" s="517"/>
      <c r="BO399" s="517"/>
      <c r="BP399" s="517"/>
      <c r="BQ399" s="517"/>
      <c r="BR399" s="517"/>
      <c r="BS399" s="517"/>
      <c r="BT399" s="517"/>
      <c r="BU399" s="517"/>
      <c r="BV399" s="517"/>
      <c r="BW399" s="517"/>
      <c r="BX399" s="517"/>
      <c r="BY399" s="517"/>
      <c r="BZ399" s="518"/>
      <c r="CA399" s="5" t="s">
        <v>25</v>
      </c>
    </row>
    <row r="400" spans="1:79" ht="14.25" thickBot="1" x14ac:dyDescent="0.2">
      <c r="A400" s="437"/>
      <c r="B400" s="424"/>
      <c r="C400" s="425"/>
      <c r="D400" s="425"/>
      <c r="E400" s="425"/>
      <c r="F400" s="425"/>
      <c r="G400" s="425"/>
      <c r="H400" s="425"/>
      <c r="I400" s="426"/>
      <c r="J400" s="424" t="s">
        <v>37</v>
      </c>
      <c r="K400" s="425"/>
      <c r="L400" s="425"/>
      <c r="M400" s="425"/>
      <c r="N400" s="425"/>
      <c r="O400" s="426"/>
      <c r="P400" s="424"/>
      <c r="Q400" s="425"/>
      <c r="R400" s="425"/>
      <c r="S400" s="425"/>
      <c r="T400" s="425"/>
      <c r="U400" s="425"/>
      <c r="V400" s="425"/>
      <c r="W400" s="425"/>
      <c r="X400" s="425"/>
      <c r="Y400" s="425"/>
      <c r="Z400" s="425"/>
      <c r="AA400" s="426"/>
      <c r="AB400" s="424"/>
      <c r="AC400" s="426"/>
      <c r="AD400" s="386"/>
      <c r="AE400" s="424"/>
      <c r="AF400" s="425"/>
      <c r="AG400" s="425"/>
      <c r="AH400" s="562"/>
      <c r="AI400" s="383"/>
      <c r="AJ400" s="383"/>
      <c r="AK400" s="383"/>
      <c r="AL400" s="383"/>
      <c r="AM400" s="383"/>
      <c r="AN400" s="383"/>
      <c r="AO400" s="384"/>
      <c r="AP400" s="523"/>
      <c r="AQ400" s="524"/>
      <c r="AR400" s="525"/>
      <c r="AS400" s="383"/>
      <c r="AT400" s="383"/>
      <c r="AU400" s="383"/>
      <c r="AV400" s="383"/>
      <c r="AW400" s="383"/>
      <c r="AX400" s="383"/>
      <c r="AY400" s="384"/>
      <c r="AZ400" s="503" t="s">
        <v>19</v>
      </c>
      <c r="BA400" s="503"/>
      <c r="BB400" s="503"/>
      <c r="BC400" s="504"/>
      <c r="BD400" s="424"/>
      <c r="BE400" s="425"/>
      <c r="BF400" s="425"/>
      <c r="BG400" s="425"/>
      <c r="BH400" s="425"/>
      <c r="BI400" s="426"/>
      <c r="BJ400" s="510"/>
      <c r="BK400" s="515" t="s">
        <v>45</v>
      </c>
      <c r="BL400" s="445"/>
      <c r="BM400" s="445"/>
      <c r="BN400" s="445"/>
      <c r="BO400" s="445"/>
      <c r="BP400" s="445"/>
      <c r="BQ400" s="445"/>
      <c r="BR400" s="445"/>
      <c r="BS400" s="31"/>
      <c r="BT400" s="383" t="s">
        <v>46</v>
      </c>
      <c r="BU400" s="383"/>
      <c r="BV400" s="383"/>
      <c r="BW400" s="383"/>
      <c r="BX400" s="383"/>
      <c r="BY400" s="383"/>
      <c r="BZ400" s="519"/>
      <c r="CA400" s="6" t="s">
        <v>26</v>
      </c>
    </row>
    <row r="401" spans="1:79" ht="13.5" customHeight="1" x14ac:dyDescent="0.15">
      <c r="A401" s="434" t="str">
        <f>IF(入力用!A401="","",入力用!A401)</f>
        <v/>
      </c>
      <c r="B401" s="427" t="str">
        <f>IF(入力用!B401="","",入力用!B401)</f>
        <v/>
      </c>
      <c r="C401" s="428"/>
      <c r="D401" s="428"/>
      <c r="E401" s="428"/>
      <c r="F401" s="428"/>
      <c r="G401" s="428"/>
      <c r="H401" s="428"/>
      <c r="I401" s="429"/>
      <c r="J401" s="570" t="str">
        <f>IF(入力用!F401="","",入力用!F401)</f>
        <v/>
      </c>
      <c r="K401" s="571"/>
      <c r="L401" s="571"/>
      <c r="M401" s="571"/>
      <c r="N401" s="571"/>
      <c r="O401" s="572"/>
      <c r="P401" s="427" t="str">
        <f>IF(入力用!G401="","",入力用!G401)</f>
        <v/>
      </c>
      <c r="Q401" s="428"/>
      <c r="R401" s="428"/>
      <c r="S401" s="428"/>
      <c r="T401" s="428"/>
      <c r="U401" s="428"/>
      <c r="V401" s="428"/>
      <c r="W401" s="428"/>
      <c r="X401" s="428"/>
      <c r="Y401" s="428"/>
      <c r="Z401" s="428"/>
      <c r="AA401" s="429"/>
      <c r="AB401" s="427" t="str">
        <f>IF(入力用!R401="","",入力用!R401)</f>
        <v/>
      </c>
      <c r="AC401" s="429"/>
      <c r="AD401" s="553" t="str">
        <f>IF(入力用!T401="","",入力用!T401)</f>
        <v/>
      </c>
      <c r="AE401" s="555" t="str">
        <f>IF(入力用!U401="","",入力用!U401)</f>
        <v/>
      </c>
      <c r="AF401" s="556"/>
      <c r="AG401" s="557"/>
      <c r="AH401" s="94" t="str">
        <f>IF(入力用!$AV401&lt;0,"▲","")</f>
        <v/>
      </c>
      <c r="AI401" s="89"/>
      <c r="AJ401" s="539" t="str">
        <f>IF(ABS(入力用!$AV401)&lt;100000,"",RIGHTB(INT(ABS(入力用!$AV401)/100000),1))</f>
        <v/>
      </c>
      <c r="AK401" s="535" t="str">
        <f>IF(ABS(入力用!$AV401)&lt;10000,"",RIGHTB(INT(ABS(入力用!$AV401)/10000),1))</f>
        <v/>
      </c>
      <c r="AL401" s="544" t="str">
        <f>IF(ABS(入力用!$AV401)&lt;1000,"",RIGHTB(INT(ABS(入力用!$AV401)/1000),1))</f>
        <v/>
      </c>
      <c r="AM401" s="539" t="str">
        <f>IF(ABS(入力用!$AV401)&lt;100,"",RIGHTB(INT(ABS(入力用!$AV401)/100),1))</f>
        <v/>
      </c>
      <c r="AN401" s="535" t="str">
        <f>IF(ABS(入力用!$AV401)&lt;10,"",RIGHTB(INT(ABS(入力用!$AV401)/10),1))</f>
        <v/>
      </c>
      <c r="AO401" s="537" t="str">
        <f>IF(ABS(入力用!$AV401)&lt;1,"",RIGHTB(入力用!$AV401,1))</f>
        <v/>
      </c>
      <c r="AP401" s="500" t="str">
        <f>IF(入力用!X401="","",IF(入力用!$AM401=3,"",RIGHTB(INT(入力用!$AT401/10),1)))</f>
        <v/>
      </c>
      <c r="AQ401" s="544" t="str">
        <f>IF(入力用!X401="","",RIGHTB(入力用!$AT401,1))</f>
        <v/>
      </c>
      <c r="AR401" s="546" t="s">
        <v>48</v>
      </c>
      <c r="AS401" s="94" t="str">
        <f>IF(入力用!$AV401&lt;0,"▲","")</f>
        <v/>
      </c>
      <c r="AT401" s="92"/>
      <c r="AU401" s="535" t="str">
        <f>IF(ABS(入力用!$BE401)&lt;10000,"",RIGHTB(INT(ABS(入力用!$BE401)/10000),1))</f>
        <v/>
      </c>
      <c r="AV401" s="544" t="str">
        <f>IF(ABS(入力用!$BE401)&lt;1000,"",RIGHTB(INT(ABS(入力用!$BE401)/1000),1))</f>
        <v/>
      </c>
      <c r="AW401" s="539" t="str">
        <f>IF(ABS(入力用!$BE401)&lt;100,"",RIGHTB(INT(ABS(入力用!$BE401)/100),1))</f>
        <v/>
      </c>
      <c r="AX401" s="535" t="str">
        <f>IF(ABS(入力用!$BE401)&lt;10,"",RIGHTB(INT(ABS(入力用!$BE401)/10),1))</f>
        <v/>
      </c>
      <c r="AY401" s="541" t="str">
        <f>IF(ABS(入力用!$BE401)=0,"",RIGHTB(入力用!$BE401,1))</f>
        <v/>
      </c>
      <c r="AZ401" s="543"/>
      <c r="BA401" s="387"/>
      <c r="BB401" s="387"/>
      <c r="BC401" s="389"/>
      <c r="BD401" s="391"/>
      <c r="BE401" s="392"/>
      <c r="BF401" s="392"/>
      <c r="BG401" s="392"/>
      <c r="BH401" s="392"/>
      <c r="BI401" s="393"/>
      <c r="BJ401" s="394"/>
      <c r="BK401" s="396"/>
      <c r="BL401" s="398"/>
      <c r="BM401" s="400"/>
      <c r="BN401" s="402"/>
      <c r="BO401" s="398"/>
      <c r="BP401" s="400"/>
      <c r="BQ401" s="402"/>
      <c r="BR401" s="404"/>
      <c r="BS401" s="406"/>
      <c r="BT401" s="408"/>
      <c r="BU401" s="400"/>
      <c r="BV401" s="402"/>
      <c r="BW401" s="398"/>
      <c r="BX401" s="400"/>
      <c r="BY401" s="402"/>
      <c r="BZ401" s="404"/>
      <c r="CA401" s="474"/>
    </row>
    <row r="402" spans="1:79" ht="13.5" customHeight="1" x14ac:dyDescent="0.15">
      <c r="A402" s="435"/>
      <c r="B402" s="430"/>
      <c r="C402" s="431"/>
      <c r="D402" s="431"/>
      <c r="E402" s="431"/>
      <c r="F402" s="431"/>
      <c r="G402" s="431"/>
      <c r="H402" s="431"/>
      <c r="I402" s="432"/>
      <c r="J402" s="547" t="str">
        <f>IF(入力用!F402="","",入力用!F402)</f>
        <v/>
      </c>
      <c r="K402" s="548"/>
      <c r="L402" s="548"/>
      <c r="M402" s="548"/>
      <c r="N402" s="548"/>
      <c r="O402" s="549"/>
      <c r="P402" s="430"/>
      <c r="Q402" s="431"/>
      <c r="R402" s="431"/>
      <c r="S402" s="431"/>
      <c r="T402" s="431"/>
      <c r="U402" s="431"/>
      <c r="V402" s="431"/>
      <c r="W402" s="431"/>
      <c r="X402" s="431"/>
      <c r="Y402" s="431"/>
      <c r="Z402" s="431"/>
      <c r="AA402" s="432"/>
      <c r="AB402" s="430"/>
      <c r="AC402" s="432"/>
      <c r="AD402" s="554"/>
      <c r="AE402" s="558"/>
      <c r="AF402" s="559"/>
      <c r="AG402" s="560"/>
      <c r="AH402" s="88" t="str">
        <f>IF(ABS(入力用!$AV401)&lt;10000000,"",RIGHTB(INT(ABS(入力用!$AV401)/10000000),1))</f>
        <v/>
      </c>
      <c r="AI402" s="90" t="str">
        <f>IF(ABS(入力用!$AV401)&lt;1000000,"",RIGHTB(INT(ABS(入力用!$AV401)/1000000),1))</f>
        <v/>
      </c>
      <c r="AJ402" s="540"/>
      <c r="AK402" s="536"/>
      <c r="AL402" s="545"/>
      <c r="AM402" s="540"/>
      <c r="AN402" s="536"/>
      <c r="AO402" s="538"/>
      <c r="AP402" s="501"/>
      <c r="AQ402" s="545"/>
      <c r="AR402" s="488"/>
      <c r="AS402" s="95" t="str">
        <f>IF(ABS(入力用!$BE401)&lt;1000000,"",RIGHTB(INT(ABS(入力用!$BE401)/1000000),1))</f>
        <v/>
      </c>
      <c r="AT402" s="96" t="str">
        <f>IF(ABS(入力用!$BE401)&lt;100000,"",RIGHTB(INT(ABS(入力用!$BE401)/100000),1))</f>
        <v/>
      </c>
      <c r="AU402" s="536"/>
      <c r="AV402" s="545"/>
      <c r="AW402" s="540"/>
      <c r="AX402" s="536"/>
      <c r="AY402" s="542"/>
      <c r="AZ402" s="411"/>
      <c r="BA402" s="388"/>
      <c r="BB402" s="388"/>
      <c r="BC402" s="390"/>
      <c r="BD402" s="378"/>
      <c r="BE402" s="379"/>
      <c r="BF402" s="379"/>
      <c r="BG402" s="379"/>
      <c r="BH402" s="379"/>
      <c r="BI402" s="380"/>
      <c r="BJ402" s="395"/>
      <c r="BK402" s="397"/>
      <c r="BL402" s="399"/>
      <c r="BM402" s="401"/>
      <c r="BN402" s="403"/>
      <c r="BO402" s="399"/>
      <c r="BP402" s="401"/>
      <c r="BQ402" s="403"/>
      <c r="BR402" s="405"/>
      <c r="BS402" s="407"/>
      <c r="BT402" s="409"/>
      <c r="BU402" s="401"/>
      <c r="BV402" s="403"/>
      <c r="BW402" s="399"/>
      <c r="BX402" s="401"/>
      <c r="BY402" s="403"/>
      <c r="BZ402" s="405"/>
      <c r="CA402" s="409"/>
    </row>
    <row r="403" spans="1:79" ht="13.5" customHeight="1" x14ac:dyDescent="0.15">
      <c r="A403" s="434" t="str">
        <f>IF(入力用!A403="","",入力用!A403)</f>
        <v/>
      </c>
      <c r="B403" s="427" t="str">
        <f>IF(入力用!B403="","",入力用!B403)</f>
        <v/>
      </c>
      <c r="C403" s="428"/>
      <c r="D403" s="428"/>
      <c r="E403" s="428"/>
      <c r="F403" s="428"/>
      <c r="G403" s="428"/>
      <c r="H403" s="428"/>
      <c r="I403" s="429"/>
      <c r="J403" s="570" t="str">
        <f>IF(入力用!F403="","",入力用!F403)</f>
        <v/>
      </c>
      <c r="K403" s="571"/>
      <c r="L403" s="571"/>
      <c r="M403" s="571"/>
      <c r="N403" s="571"/>
      <c r="O403" s="572"/>
      <c r="P403" s="427" t="str">
        <f>IF(入力用!G403="","",入力用!G403)</f>
        <v/>
      </c>
      <c r="Q403" s="428"/>
      <c r="R403" s="428"/>
      <c r="S403" s="428"/>
      <c r="T403" s="428"/>
      <c r="U403" s="428"/>
      <c r="V403" s="428"/>
      <c r="W403" s="428"/>
      <c r="X403" s="428"/>
      <c r="Y403" s="428"/>
      <c r="Z403" s="428"/>
      <c r="AA403" s="429"/>
      <c r="AB403" s="427" t="str">
        <f>IF(入力用!R403="","",入力用!R403)</f>
        <v/>
      </c>
      <c r="AC403" s="429"/>
      <c r="AD403" s="553" t="str">
        <f>IF(入力用!T403="","",入力用!T403)</f>
        <v/>
      </c>
      <c r="AE403" s="555" t="str">
        <f>IF(入力用!U403="","",入力用!U403)</f>
        <v/>
      </c>
      <c r="AF403" s="556"/>
      <c r="AG403" s="557"/>
      <c r="AH403" s="97" t="str">
        <f>IF(入力用!$AV403&lt;0,"▲","")</f>
        <v/>
      </c>
      <c r="AI403" s="99"/>
      <c r="AJ403" s="564" t="str">
        <f>IF(ABS(入力用!$AV403)&lt;100000,"",RIGHTB(INT(ABS(入力用!$AV403)/100000),1))</f>
        <v/>
      </c>
      <c r="AK403" s="565" t="str">
        <f>IF(ABS(入力用!$AV403)&lt;10000,"",RIGHTB(INT(ABS(入力用!$AV403)/10000),1))</f>
        <v/>
      </c>
      <c r="AL403" s="567" t="str">
        <f>IF(ABS(入力用!$AV403)&lt;1000,"",RIGHTB(INT(ABS(入力用!$AV403)/1000),1))</f>
        <v/>
      </c>
      <c r="AM403" s="564" t="str">
        <f>IF(ABS(入力用!$AV403)&lt;100,"",RIGHTB(INT(ABS(入力用!$AV403)/100),1))</f>
        <v/>
      </c>
      <c r="AN403" s="565" t="str">
        <f>IF(ABS(入力用!$AV403)&lt;10,"",RIGHTB(INT(ABS(入力用!$AV403)/10),1))</f>
        <v/>
      </c>
      <c r="AO403" s="542" t="str">
        <f>IF(ABS(入力用!$AV403)&lt;1,"",RIGHTB(入力用!$AV403,1))</f>
        <v/>
      </c>
      <c r="AP403" s="511" t="str">
        <f>IF(入力用!X403="","",IF(入力用!$AM403=3,"",RIGHTB(INT(入力用!$AT403/10),1)))</f>
        <v/>
      </c>
      <c r="AQ403" s="512" t="str">
        <f>IF(入力用!X403="","",RIGHTB(入力用!$AT403,1))</f>
        <v/>
      </c>
      <c r="AR403" s="514" t="s">
        <v>48</v>
      </c>
      <c r="AS403" s="97" t="str">
        <f>IF(入力用!$AV403&lt;0,"▲","")</f>
        <v/>
      </c>
      <c r="AT403" s="98"/>
      <c r="AU403" s="565" t="str">
        <f>IF(ABS(入力用!$BE403)&lt;10000,"",RIGHTB(INT(ABS(入力用!$BE403)/10000),1))</f>
        <v/>
      </c>
      <c r="AV403" s="567" t="str">
        <f>IF(ABS(入力用!$BE403)&lt;1000,"",RIGHTB(INT(ABS(入力用!$BE403)/1000),1))</f>
        <v/>
      </c>
      <c r="AW403" s="564" t="str">
        <f>IF(ABS(入力用!$BE403)&lt;100,"",RIGHTB(INT(ABS(入力用!$BE403)/100),1))</f>
        <v/>
      </c>
      <c r="AX403" s="565" t="str">
        <f>IF(ABS(入力用!$BE403)&lt;10,"",RIGHTB(INT(ABS(入力用!$BE403)/10),1))</f>
        <v/>
      </c>
      <c r="AY403" s="542" t="str">
        <f>IF(ABS(入力用!$BE403)=0,"",RIGHTB(入力用!$BE403,1))</f>
        <v/>
      </c>
      <c r="AZ403" s="410"/>
      <c r="BA403" s="568"/>
      <c r="BB403" s="568"/>
      <c r="BC403" s="569"/>
      <c r="BD403" s="412"/>
      <c r="BE403" s="413"/>
      <c r="BF403" s="413"/>
      <c r="BG403" s="413"/>
      <c r="BH403" s="413"/>
      <c r="BI403" s="414"/>
      <c r="BJ403" s="415"/>
      <c r="BK403" s="416"/>
      <c r="BL403" s="417"/>
      <c r="BM403" s="418"/>
      <c r="BN403" s="493"/>
      <c r="BO403" s="417"/>
      <c r="BP403" s="418"/>
      <c r="BQ403" s="493"/>
      <c r="BR403" s="563"/>
      <c r="BS403" s="566"/>
      <c r="BT403" s="475"/>
      <c r="BU403" s="418"/>
      <c r="BV403" s="493"/>
      <c r="BW403" s="417"/>
      <c r="BX403" s="418"/>
      <c r="BY403" s="493"/>
      <c r="BZ403" s="563"/>
      <c r="CA403" s="474"/>
    </row>
    <row r="404" spans="1:79" ht="13.5" customHeight="1" x14ac:dyDescent="0.15">
      <c r="A404" s="435"/>
      <c r="B404" s="430"/>
      <c r="C404" s="431"/>
      <c r="D404" s="431"/>
      <c r="E404" s="431"/>
      <c r="F404" s="431"/>
      <c r="G404" s="431"/>
      <c r="H404" s="431"/>
      <c r="I404" s="432"/>
      <c r="J404" s="547" t="str">
        <f>IF(入力用!F404="","",入力用!F404)</f>
        <v/>
      </c>
      <c r="K404" s="548"/>
      <c r="L404" s="548"/>
      <c r="M404" s="548"/>
      <c r="N404" s="548"/>
      <c r="O404" s="549"/>
      <c r="P404" s="430"/>
      <c r="Q404" s="431"/>
      <c r="R404" s="431"/>
      <c r="S404" s="431"/>
      <c r="T404" s="431"/>
      <c r="U404" s="431"/>
      <c r="V404" s="431"/>
      <c r="W404" s="431"/>
      <c r="X404" s="431"/>
      <c r="Y404" s="431"/>
      <c r="Z404" s="431"/>
      <c r="AA404" s="432"/>
      <c r="AB404" s="430"/>
      <c r="AC404" s="432"/>
      <c r="AD404" s="554"/>
      <c r="AE404" s="558"/>
      <c r="AF404" s="559"/>
      <c r="AG404" s="560"/>
      <c r="AH404" s="100" t="str">
        <f>IF(ABS(入力用!$AV403)&lt;10000000,"",RIGHTB(INT(ABS(入力用!$AV403)/10000000),1))</f>
        <v/>
      </c>
      <c r="AI404" s="101" t="str">
        <f>IF(ABS(入力用!$AV403)&lt;1000000,"",RIGHTB(INT(ABS(入力用!$AV403)/1000000),1))</f>
        <v/>
      </c>
      <c r="AJ404" s="564"/>
      <c r="AK404" s="565"/>
      <c r="AL404" s="567"/>
      <c r="AM404" s="564"/>
      <c r="AN404" s="565"/>
      <c r="AO404" s="542"/>
      <c r="AP404" s="511"/>
      <c r="AQ404" s="513"/>
      <c r="AR404" s="514"/>
      <c r="AS404" s="91" t="str">
        <f>IF(ABS(入力用!$BE403)&lt;1000000,"",RIGHTB(INT(ABS(入力用!$BE403)/1000000),1))</f>
        <v/>
      </c>
      <c r="AT404" s="93" t="str">
        <f>IF(ABS(入力用!$BE403)&lt;100000,"",RIGHTB(INT(ABS(入力用!$BE403)/100000),1))</f>
        <v/>
      </c>
      <c r="AU404" s="565"/>
      <c r="AV404" s="567"/>
      <c r="AW404" s="564"/>
      <c r="AX404" s="565"/>
      <c r="AY404" s="542"/>
      <c r="AZ404" s="411"/>
      <c r="BA404" s="388"/>
      <c r="BB404" s="388"/>
      <c r="BC404" s="390"/>
      <c r="BD404" s="378"/>
      <c r="BE404" s="379"/>
      <c r="BF404" s="379"/>
      <c r="BG404" s="379"/>
      <c r="BH404" s="379"/>
      <c r="BI404" s="380"/>
      <c r="BJ404" s="395"/>
      <c r="BK404" s="397"/>
      <c r="BL404" s="399"/>
      <c r="BM404" s="401"/>
      <c r="BN404" s="403"/>
      <c r="BO404" s="399"/>
      <c r="BP404" s="401"/>
      <c r="BQ404" s="403"/>
      <c r="BR404" s="405"/>
      <c r="BS404" s="566"/>
      <c r="BT404" s="409"/>
      <c r="BU404" s="401"/>
      <c r="BV404" s="403"/>
      <c r="BW404" s="399"/>
      <c r="BX404" s="401"/>
      <c r="BY404" s="403"/>
      <c r="BZ404" s="405"/>
      <c r="CA404" s="409"/>
    </row>
    <row r="405" spans="1:79" ht="13.5" customHeight="1" x14ac:dyDescent="0.15">
      <c r="A405" s="434" t="str">
        <f>IF(入力用!A405="","",入力用!A405)</f>
        <v/>
      </c>
      <c r="B405" s="427" t="str">
        <f>IF(入力用!B405="","",入力用!B405)</f>
        <v/>
      </c>
      <c r="C405" s="428"/>
      <c r="D405" s="428"/>
      <c r="E405" s="428"/>
      <c r="F405" s="428"/>
      <c r="G405" s="428"/>
      <c r="H405" s="428"/>
      <c r="I405" s="429"/>
      <c r="J405" s="570" t="str">
        <f>IF(入力用!F405="","",入力用!F405)</f>
        <v/>
      </c>
      <c r="K405" s="571"/>
      <c r="L405" s="571"/>
      <c r="M405" s="571"/>
      <c r="N405" s="571"/>
      <c r="O405" s="572"/>
      <c r="P405" s="427" t="str">
        <f>IF(入力用!G405="","",入力用!G405)</f>
        <v/>
      </c>
      <c r="Q405" s="428"/>
      <c r="R405" s="428"/>
      <c r="S405" s="428"/>
      <c r="T405" s="428"/>
      <c r="U405" s="428"/>
      <c r="V405" s="428"/>
      <c r="W405" s="428"/>
      <c r="X405" s="428"/>
      <c r="Y405" s="428"/>
      <c r="Z405" s="428"/>
      <c r="AA405" s="429"/>
      <c r="AB405" s="427" t="str">
        <f>IF(入力用!R405="","",入力用!R405)</f>
        <v/>
      </c>
      <c r="AC405" s="429"/>
      <c r="AD405" s="553" t="str">
        <f>IF(入力用!T405="","",入力用!T405)</f>
        <v/>
      </c>
      <c r="AE405" s="555" t="str">
        <f>IF(入力用!U405="","",入力用!U405)</f>
        <v/>
      </c>
      <c r="AF405" s="556"/>
      <c r="AG405" s="557"/>
      <c r="AH405" s="97" t="str">
        <f>IF(入力用!$AV405&lt;0,"▲","")</f>
        <v/>
      </c>
      <c r="AI405" s="99"/>
      <c r="AJ405" s="564" t="str">
        <f>IF(ABS(入力用!$AV405)&lt;100000,"",RIGHTB(INT(ABS(入力用!$AV405)/100000),1))</f>
        <v/>
      </c>
      <c r="AK405" s="565" t="str">
        <f>IF(ABS(入力用!$AV405)&lt;10000,"",RIGHTB(INT(ABS(入力用!$AV405)/10000),1))</f>
        <v/>
      </c>
      <c r="AL405" s="567" t="str">
        <f>IF(ABS(入力用!$AV405)&lt;1000,"",RIGHTB(INT(ABS(入力用!$AV405)/1000),1))</f>
        <v/>
      </c>
      <c r="AM405" s="564" t="str">
        <f>IF(ABS(入力用!$AV405)&lt;100,"",RIGHTB(INT(ABS(入力用!$AV405)/100),1))</f>
        <v/>
      </c>
      <c r="AN405" s="565" t="str">
        <f>IF(ABS(入力用!$AV405)&lt;10,"",RIGHTB(INT(ABS(入力用!$AV405)/10),1))</f>
        <v/>
      </c>
      <c r="AO405" s="542" t="str">
        <f>IF(ABS(入力用!$AV405)&lt;1,"",RIGHTB(入力用!$AV405,1))</f>
        <v/>
      </c>
      <c r="AP405" s="511" t="str">
        <f>IF(入力用!X405="","",IF(入力用!$AM405=3,"",RIGHTB(INT(入力用!$AT405/10),1)))</f>
        <v/>
      </c>
      <c r="AQ405" s="512" t="str">
        <f>IF(入力用!X405="","",RIGHTB(入力用!$AT405,1))</f>
        <v/>
      </c>
      <c r="AR405" s="514" t="s">
        <v>48</v>
      </c>
      <c r="AS405" s="97" t="str">
        <f>IF(入力用!$AV405&lt;0,"▲","")</f>
        <v/>
      </c>
      <c r="AT405" s="98"/>
      <c r="AU405" s="565" t="str">
        <f>IF(ABS(入力用!$BE405)&lt;10000,"",RIGHTB(INT(ABS(入力用!$BE405)/10000),1))</f>
        <v/>
      </c>
      <c r="AV405" s="567" t="str">
        <f>IF(ABS(入力用!$BE405)&lt;1000,"",RIGHTB(INT(ABS(入力用!$BE405)/1000),1))</f>
        <v/>
      </c>
      <c r="AW405" s="564" t="str">
        <f>IF(ABS(入力用!$BE405)&lt;100,"",RIGHTB(INT(ABS(入力用!$BE405)/100),1))</f>
        <v/>
      </c>
      <c r="AX405" s="565" t="str">
        <f>IF(ABS(入力用!$BE405)&lt;10,"",RIGHTB(INT(ABS(入力用!$BE405)/10),1))</f>
        <v/>
      </c>
      <c r="AY405" s="542" t="str">
        <f>IF(ABS(入力用!$BE405)=0,"",RIGHTB(入力用!$BE405,1))</f>
        <v/>
      </c>
      <c r="AZ405" s="410"/>
      <c r="BA405" s="568"/>
      <c r="BB405" s="568"/>
      <c r="BC405" s="569"/>
      <c r="BD405" s="412"/>
      <c r="BE405" s="413"/>
      <c r="BF405" s="413"/>
      <c r="BG405" s="413"/>
      <c r="BH405" s="413"/>
      <c r="BI405" s="414"/>
      <c r="BJ405" s="415"/>
      <c r="BK405" s="416"/>
      <c r="BL405" s="417"/>
      <c r="BM405" s="418"/>
      <c r="BN405" s="493"/>
      <c r="BO405" s="417"/>
      <c r="BP405" s="418"/>
      <c r="BQ405" s="493"/>
      <c r="BR405" s="563"/>
      <c r="BS405" s="566"/>
      <c r="BT405" s="475"/>
      <c r="BU405" s="418"/>
      <c r="BV405" s="493"/>
      <c r="BW405" s="417"/>
      <c r="BX405" s="418"/>
      <c r="BY405" s="493"/>
      <c r="BZ405" s="563"/>
      <c r="CA405" s="474"/>
    </row>
    <row r="406" spans="1:79" ht="13.5" customHeight="1" x14ac:dyDescent="0.15">
      <c r="A406" s="435"/>
      <c r="B406" s="430"/>
      <c r="C406" s="431"/>
      <c r="D406" s="431"/>
      <c r="E406" s="431"/>
      <c r="F406" s="431"/>
      <c r="G406" s="431"/>
      <c r="H406" s="431"/>
      <c r="I406" s="432"/>
      <c r="J406" s="547" t="str">
        <f>IF(入力用!F406="","",入力用!F406)</f>
        <v/>
      </c>
      <c r="K406" s="548"/>
      <c r="L406" s="548"/>
      <c r="M406" s="548"/>
      <c r="N406" s="548"/>
      <c r="O406" s="549"/>
      <c r="P406" s="430"/>
      <c r="Q406" s="431"/>
      <c r="R406" s="431"/>
      <c r="S406" s="431"/>
      <c r="T406" s="431"/>
      <c r="U406" s="431"/>
      <c r="V406" s="431"/>
      <c r="W406" s="431"/>
      <c r="X406" s="431"/>
      <c r="Y406" s="431"/>
      <c r="Z406" s="431"/>
      <c r="AA406" s="432"/>
      <c r="AB406" s="430"/>
      <c r="AC406" s="432"/>
      <c r="AD406" s="554"/>
      <c r="AE406" s="558"/>
      <c r="AF406" s="559"/>
      <c r="AG406" s="560"/>
      <c r="AH406" s="100" t="str">
        <f>IF(ABS(入力用!$AV405)&lt;10000000,"",RIGHTB(INT(ABS(入力用!$AV405)/10000000),1))</f>
        <v/>
      </c>
      <c r="AI406" s="101" t="str">
        <f>IF(ABS(入力用!$AV405)&lt;1000000,"",RIGHTB(INT(ABS(入力用!$AV405)/1000000),1))</f>
        <v/>
      </c>
      <c r="AJ406" s="564"/>
      <c r="AK406" s="565"/>
      <c r="AL406" s="567"/>
      <c r="AM406" s="564"/>
      <c r="AN406" s="565"/>
      <c r="AO406" s="542"/>
      <c r="AP406" s="511"/>
      <c r="AQ406" s="513"/>
      <c r="AR406" s="514"/>
      <c r="AS406" s="91" t="str">
        <f>IF(ABS(入力用!$BE405)&lt;1000000,"",RIGHTB(INT(ABS(入力用!$BE405)/1000000),1))</f>
        <v/>
      </c>
      <c r="AT406" s="93" t="str">
        <f>IF(ABS(入力用!$BE405)&lt;100000,"",RIGHTB(INT(ABS(入力用!$BE405)/100000),1))</f>
        <v/>
      </c>
      <c r="AU406" s="565"/>
      <c r="AV406" s="567"/>
      <c r="AW406" s="564"/>
      <c r="AX406" s="565"/>
      <c r="AY406" s="542"/>
      <c r="AZ406" s="411"/>
      <c r="BA406" s="388"/>
      <c r="BB406" s="388"/>
      <c r="BC406" s="390"/>
      <c r="BD406" s="378"/>
      <c r="BE406" s="379"/>
      <c r="BF406" s="379"/>
      <c r="BG406" s="379"/>
      <c r="BH406" s="379"/>
      <c r="BI406" s="380"/>
      <c r="BJ406" s="395"/>
      <c r="BK406" s="397"/>
      <c r="BL406" s="399"/>
      <c r="BM406" s="401"/>
      <c r="BN406" s="403"/>
      <c r="BO406" s="399"/>
      <c r="BP406" s="401"/>
      <c r="BQ406" s="403"/>
      <c r="BR406" s="405"/>
      <c r="BS406" s="566"/>
      <c r="BT406" s="409"/>
      <c r="BU406" s="401"/>
      <c r="BV406" s="403"/>
      <c r="BW406" s="399"/>
      <c r="BX406" s="401"/>
      <c r="BY406" s="403"/>
      <c r="BZ406" s="405"/>
      <c r="CA406" s="409"/>
    </row>
    <row r="407" spans="1:79" ht="13.5" customHeight="1" x14ac:dyDescent="0.15">
      <c r="A407" s="434" t="str">
        <f>IF(入力用!A407="","",入力用!A407)</f>
        <v/>
      </c>
      <c r="B407" s="427" t="str">
        <f>IF(入力用!B407="","",入力用!B407)</f>
        <v/>
      </c>
      <c r="C407" s="428"/>
      <c r="D407" s="428"/>
      <c r="E407" s="428"/>
      <c r="F407" s="428"/>
      <c r="G407" s="428"/>
      <c r="H407" s="428"/>
      <c r="I407" s="429"/>
      <c r="J407" s="570" t="str">
        <f>IF(入力用!F407="","",入力用!F407)</f>
        <v/>
      </c>
      <c r="K407" s="571"/>
      <c r="L407" s="571"/>
      <c r="M407" s="571"/>
      <c r="N407" s="571"/>
      <c r="O407" s="572"/>
      <c r="P407" s="427" t="str">
        <f>IF(入力用!G407="","",入力用!G407)</f>
        <v/>
      </c>
      <c r="Q407" s="428"/>
      <c r="R407" s="428"/>
      <c r="S407" s="428"/>
      <c r="T407" s="428"/>
      <c r="U407" s="428"/>
      <c r="V407" s="428"/>
      <c r="W407" s="428"/>
      <c r="X407" s="428"/>
      <c r="Y407" s="428"/>
      <c r="Z407" s="428"/>
      <c r="AA407" s="429"/>
      <c r="AB407" s="427" t="str">
        <f>IF(入力用!R407="","",入力用!R407)</f>
        <v/>
      </c>
      <c r="AC407" s="429"/>
      <c r="AD407" s="553" t="str">
        <f>IF(入力用!T407="","",入力用!T407)</f>
        <v/>
      </c>
      <c r="AE407" s="555" t="str">
        <f>IF(入力用!U407="","",入力用!U407)</f>
        <v/>
      </c>
      <c r="AF407" s="556"/>
      <c r="AG407" s="557"/>
      <c r="AH407" s="97" t="str">
        <f>IF(入力用!$AV407&lt;0,"▲","")</f>
        <v/>
      </c>
      <c r="AI407" s="99"/>
      <c r="AJ407" s="564" t="str">
        <f>IF(ABS(入力用!$AV407)&lt;100000,"",RIGHTB(INT(ABS(入力用!$AV407)/100000),1))</f>
        <v/>
      </c>
      <c r="AK407" s="565" t="str">
        <f>IF(ABS(入力用!$AV407)&lt;10000,"",RIGHTB(INT(ABS(入力用!$AV407)/10000),1))</f>
        <v/>
      </c>
      <c r="AL407" s="567" t="str">
        <f>IF(ABS(入力用!$AV407)&lt;1000,"",RIGHTB(INT(ABS(入力用!$AV407)/1000),1))</f>
        <v/>
      </c>
      <c r="AM407" s="564" t="str">
        <f>IF(ABS(入力用!$AV407)&lt;100,"",RIGHTB(INT(ABS(入力用!$AV407)/100),1))</f>
        <v/>
      </c>
      <c r="AN407" s="565" t="str">
        <f>IF(ABS(入力用!$AV407)&lt;10,"",RIGHTB(INT(ABS(入力用!$AV407)/10),1))</f>
        <v/>
      </c>
      <c r="AO407" s="542" t="str">
        <f>IF(ABS(入力用!$AV407)&lt;1,"",RIGHTB(入力用!$AV407,1))</f>
        <v/>
      </c>
      <c r="AP407" s="511" t="str">
        <f>IF(入力用!X407="","",IF(入力用!$AM407=3,"",RIGHTB(INT(入力用!$AT407/10),1)))</f>
        <v/>
      </c>
      <c r="AQ407" s="512" t="str">
        <f>IF(入力用!X407="","",RIGHTB(入力用!$AT407,1))</f>
        <v/>
      </c>
      <c r="AR407" s="514" t="s">
        <v>48</v>
      </c>
      <c r="AS407" s="97" t="str">
        <f>IF(入力用!$AV407&lt;0,"▲","")</f>
        <v/>
      </c>
      <c r="AT407" s="98"/>
      <c r="AU407" s="565" t="str">
        <f>IF(ABS(入力用!$BE407)&lt;10000,"",RIGHTB(INT(ABS(入力用!$BE407)/10000),1))</f>
        <v/>
      </c>
      <c r="AV407" s="567" t="str">
        <f>IF(ABS(入力用!$BE407)&lt;1000,"",RIGHTB(INT(ABS(入力用!$BE407)/1000),1))</f>
        <v/>
      </c>
      <c r="AW407" s="564" t="str">
        <f>IF(ABS(入力用!$BE407)&lt;100,"",RIGHTB(INT(ABS(入力用!$BE407)/100),1))</f>
        <v/>
      </c>
      <c r="AX407" s="565" t="str">
        <f>IF(ABS(入力用!$BE407)&lt;10,"",RIGHTB(INT(ABS(入力用!$BE407)/10),1))</f>
        <v/>
      </c>
      <c r="AY407" s="542" t="str">
        <f>IF(ABS(入力用!$BE407)=0,"",RIGHTB(入力用!$BE407,1))</f>
        <v/>
      </c>
      <c r="AZ407" s="410"/>
      <c r="BA407" s="568"/>
      <c r="BB407" s="568"/>
      <c r="BC407" s="569"/>
      <c r="BD407" s="412"/>
      <c r="BE407" s="413"/>
      <c r="BF407" s="413"/>
      <c r="BG407" s="413"/>
      <c r="BH407" s="413"/>
      <c r="BI407" s="414"/>
      <c r="BJ407" s="415"/>
      <c r="BK407" s="416"/>
      <c r="BL407" s="417"/>
      <c r="BM407" s="418"/>
      <c r="BN407" s="493"/>
      <c r="BO407" s="417"/>
      <c r="BP407" s="418"/>
      <c r="BQ407" s="493"/>
      <c r="BR407" s="563"/>
      <c r="BS407" s="566"/>
      <c r="BT407" s="475"/>
      <c r="BU407" s="418"/>
      <c r="BV407" s="493"/>
      <c r="BW407" s="417"/>
      <c r="BX407" s="418"/>
      <c r="BY407" s="493"/>
      <c r="BZ407" s="563"/>
      <c r="CA407" s="474"/>
    </row>
    <row r="408" spans="1:79" ht="13.5" customHeight="1" x14ac:dyDescent="0.15">
      <c r="A408" s="435"/>
      <c r="B408" s="430"/>
      <c r="C408" s="431"/>
      <c r="D408" s="431"/>
      <c r="E408" s="431"/>
      <c r="F408" s="431"/>
      <c r="G408" s="431"/>
      <c r="H408" s="431"/>
      <c r="I408" s="432"/>
      <c r="J408" s="547" t="str">
        <f>IF(入力用!F408="","",入力用!F408)</f>
        <v/>
      </c>
      <c r="K408" s="548"/>
      <c r="L408" s="548"/>
      <c r="M408" s="548"/>
      <c r="N408" s="548"/>
      <c r="O408" s="549"/>
      <c r="P408" s="430"/>
      <c r="Q408" s="431"/>
      <c r="R408" s="431"/>
      <c r="S408" s="431"/>
      <c r="T408" s="431"/>
      <c r="U408" s="431"/>
      <c r="V408" s="431"/>
      <c r="W408" s="431"/>
      <c r="X408" s="431"/>
      <c r="Y408" s="431"/>
      <c r="Z408" s="431"/>
      <c r="AA408" s="432"/>
      <c r="AB408" s="430"/>
      <c r="AC408" s="432"/>
      <c r="AD408" s="554"/>
      <c r="AE408" s="558"/>
      <c r="AF408" s="559"/>
      <c r="AG408" s="560"/>
      <c r="AH408" s="100" t="str">
        <f>IF(ABS(入力用!$AV407)&lt;10000000,"",RIGHTB(INT(ABS(入力用!$AV407)/10000000),1))</f>
        <v/>
      </c>
      <c r="AI408" s="101" t="str">
        <f>IF(ABS(入力用!$AV407)&lt;1000000,"",RIGHTB(INT(ABS(入力用!$AV407)/1000000),1))</f>
        <v/>
      </c>
      <c r="AJ408" s="564"/>
      <c r="AK408" s="565"/>
      <c r="AL408" s="567"/>
      <c r="AM408" s="564"/>
      <c r="AN408" s="565"/>
      <c r="AO408" s="542"/>
      <c r="AP408" s="511"/>
      <c r="AQ408" s="513"/>
      <c r="AR408" s="514"/>
      <c r="AS408" s="91" t="str">
        <f>IF(ABS(入力用!$BE407)&lt;1000000,"",RIGHTB(INT(ABS(入力用!$BE407)/1000000),1))</f>
        <v/>
      </c>
      <c r="AT408" s="93" t="str">
        <f>IF(ABS(入力用!$BE407)&lt;100000,"",RIGHTB(INT(ABS(入力用!$BE407)/100000),1))</f>
        <v/>
      </c>
      <c r="AU408" s="565"/>
      <c r="AV408" s="567"/>
      <c r="AW408" s="564"/>
      <c r="AX408" s="565"/>
      <c r="AY408" s="542"/>
      <c r="AZ408" s="411"/>
      <c r="BA408" s="388"/>
      <c r="BB408" s="388"/>
      <c r="BC408" s="390"/>
      <c r="BD408" s="378"/>
      <c r="BE408" s="379"/>
      <c r="BF408" s="379"/>
      <c r="BG408" s="379"/>
      <c r="BH408" s="379"/>
      <c r="BI408" s="380"/>
      <c r="BJ408" s="395"/>
      <c r="BK408" s="397"/>
      <c r="BL408" s="399"/>
      <c r="BM408" s="401"/>
      <c r="BN408" s="403"/>
      <c r="BO408" s="399"/>
      <c r="BP408" s="401"/>
      <c r="BQ408" s="403"/>
      <c r="BR408" s="405"/>
      <c r="BS408" s="566"/>
      <c r="BT408" s="409"/>
      <c r="BU408" s="401"/>
      <c r="BV408" s="403"/>
      <c r="BW408" s="399"/>
      <c r="BX408" s="401"/>
      <c r="BY408" s="403"/>
      <c r="BZ408" s="405"/>
      <c r="CA408" s="409"/>
    </row>
    <row r="409" spans="1:79" ht="13.5" customHeight="1" x14ac:dyDescent="0.15">
      <c r="A409" s="434" t="str">
        <f>IF(入力用!A409="","",入力用!A409)</f>
        <v/>
      </c>
      <c r="B409" s="427" t="str">
        <f>IF(入力用!B409="","",入力用!B409)</f>
        <v/>
      </c>
      <c r="C409" s="428"/>
      <c r="D409" s="428"/>
      <c r="E409" s="428"/>
      <c r="F409" s="428"/>
      <c r="G409" s="428"/>
      <c r="H409" s="428"/>
      <c r="I409" s="429"/>
      <c r="J409" s="570" t="str">
        <f>IF(入力用!F409="","",入力用!F409)</f>
        <v/>
      </c>
      <c r="K409" s="571"/>
      <c r="L409" s="571"/>
      <c r="M409" s="571"/>
      <c r="N409" s="571"/>
      <c r="O409" s="572"/>
      <c r="P409" s="427" t="str">
        <f>IF(入力用!G409="","",入力用!G409)</f>
        <v/>
      </c>
      <c r="Q409" s="428"/>
      <c r="R409" s="428"/>
      <c r="S409" s="428"/>
      <c r="T409" s="428"/>
      <c r="U409" s="428"/>
      <c r="V409" s="428"/>
      <c r="W409" s="428"/>
      <c r="X409" s="428"/>
      <c r="Y409" s="428"/>
      <c r="Z409" s="428"/>
      <c r="AA409" s="429"/>
      <c r="AB409" s="427" t="str">
        <f>IF(入力用!R409="","",入力用!R409)</f>
        <v/>
      </c>
      <c r="AC409" s="429"/>
      <c r="AD409" s="553" t="str">
        <f>IF(入力用!T409="","",入力用!T409)</f>
        <v/>
      </c>
      <c r="AE409" s="555" t="str">
        <f>IF(入力用!U409="","",入力用!U409)</f>
        <v/>
      </c>
      <c r="AF409" s="556"/>
      <c r="AG409" s="557"/>
      <c r="AH409" s="97" t="str">
        <f>IF(入力用!$AV409&lt;0,"▲","")</f>
        <v/>
      </c>
      <c r="AI409" s="99"/>
      <c r="AJ409" s="564" t="str">
        <f>IF(ABS(入力用!$AV409)&lt;100000,"",RIGHTB(INT(ABS(入力用!$AV409)/100000),1))</f>
        <v/>
      </c>
      <c r="AK409" s="565" t="str">
        <f>IF(ABS(入力用!$AV409)&lt;10000,"",RIGHTB(INT(ABS(入力用!$AV409)/10000),1))</f>
        <v/>
      </c>
      <c r="AL409" s="567" t="str">
        <f>IF(ABS(入力用!$AV409)&lt;1000,"",RIGHTB(INT(ABS(入力用!$AV409)/1000),1))</f>
        <v/>
      </c>
      <c r="AM409" s="564" t="str">
        <f>IF(ABS(入力用!$AV409)&lt;100,"",RIGHTB(INT(ABS(入力用!$AV409)/100),1))</f>
        <v/>
      </c>
      <c r="AN409" s="565" t="str">
        <f>IF(ABS(入力用!$AV409)&lt;10,"",RIGHTB(INT(ABS(入力用!$AV409)/10),1))</f>
        <v/>
      </c>
      <c r="AO409" s="542" t="str">
        <f>IF(ABS(入力用!$AV409)&lt;1,"",RIGHTB(入力用!$AV409,1))</f>
        <v/>
      </c>
      <c r="AP409" s="511" t="str">
        <f>IF(入力用!X409="","",IF(入力用!$AM409=3,"",RIGHTB(INT(入力用!$AT409/10),1)))</f>
        <v/>
      </c>
      <c r="AQ409" s="512" t="str">
        <f>IF(入力用!X409="","",RIGHTB(入力用!$AT409,1))</f>
        <v/>
      </c>
      <c r="AR409" s="514" t="s">
        <v>48</v>
      </c>
      <c r="AS409" s="97" t="str">
        <f>IF(入力用!$AV409&lt;0,"▲","")</f>
        <v/>
      </c>
      <c r="AT409" s="98"/>
      <c r="AU409" s="565" t="str">
        <f>IF(ABS(入力用!$BE409)&lt;10000,"",RIGHTB(INT(ABS(入力用!$BE409)/10000),1))</f>
        <v/>
      </c>
      <c r="AV409" s="567" t="str">
        <f>IF(ABS(入力用!$BE409)&lt;1000,"",RIGHTB(INT(ABS(入力用!$BE409)/1000),1))</f>
        <v/>
      </c>
      <c r="AW409" s="564" t="str">
        <f>IF(ABS(入力用!$BE409)&lt;100,"",RIGHTB(INT(ABS(入力用!$BE409)/100),1))</f>
        <v/>
      </c>
      <c r="AX409" s="565" t="str">
        <f>IF(ABS(入力用!$BE409)&lt;10,"",RIGHTB(INT(ABS(入力用!$BE409)/10),1))</f>
        <v/>
      </c>
      <c r="AY409" s="542" t="str">
        <f>IF(ABS(入力用!$BE409)=0,"",RIGHTB(入力用!$BE409,1))</f>
        <v/>
      </c>
      <c r="AZ409" s="410"/>
      <c r="BA409" s="568"/>
      <c r="BB409" s="568"/>
      <c r="BC409" s="569"/>
      <c r="BD409" s="412"/>
      <c r="BE409" s="413"/>
      <c r="BF409" s="413"/>
      <c r="BG409" s="413"/>
      <c r="BH409" s="413"/>
      <c r="BI409" s="414"/>
      <c r="BJ409" s="415"/>
      <c r="BK409" s="416"/>
      <c r="BL409" s="417"/>
      <c r="BM409" s="418"/>
      <c r="BN409" s="493"/>
      <c r="BO409" s="417"/>
      <c r="BP409" s="418"/>
      <c r="BQ409" s="493"/>
      <c r="BR409" s="563"/>
      <c r="BS409" s="566"/>
      <c r="BT409" s="475"/>
      <c r="BU409" s="418"/>
      <c r="BV409" s="493"/>
      <c r="BW409" s="417"/>
      <c r="BX409" s="418"/>
      <c r="BY409" s="493"/>
      <c r="BZ409" s="563"/>
      <c r="CA409" s="474"/>
    </row>
    <row r="410" spans="1:79" ht="13.5" customHeight="1" x14ac:dyDescent="0.15">
      <c r="A410" s="435"/>
      <c r="B410" s="430"/>
      <c r="C410" s="431"/>
      <c r="D410" s="431"/>
      <c r="E410" s="431"/>
      <c r="F410" s="431"/>
      <c r="G410" s="431"/>
      <c r="H410" s="431"/>
      <c r="I410" s="432"/>
      <c r="J410" s="547" t="str">
        <f>IF(入力用!F410="","",入力用!F410)</f>
        <v/>
      </c>
      <c r="K410" s="548"/>
      <c r="L410" s="548"/>
      <c r="M410" s="548"/>
      <c r="N410" s="548"/>
      <c r="O410" s="549"/>
      <c r="P410" s="430"/>
      <c r="Q410" s="431"/>
      <c r="R410" s="431"/>
      <c r="S410" s="431"/>
      <c r="T410" s="431"/>
      <c r="U410" s="431"/>
      <c r="V410" s="431"/>
      <c r="W410" s="431"/>
      <c r="X410" s="431"/>
      <c r="Y410" s="431"/>
      <c r="Z410" s="431"/>
      <c r="AA410" s="432"/>
      <c r="AB410" s="430"/>
      <c r="AC410" s="432"/>
      <c r="AD410" s="554"/>
      <c r="AE410" s="558"/>
      <c r="AF410" s="559"/>
      <c r="AG410" s="560"/>
      <c r="AH410" s="100" t="str">
        <f>IF(ABS(入力用!$AV409)&lt;10000000,"",RIGHTB(INT(ABS(入力用!$AV409)/10000000),1))</f>
        <v/>
      </c>
      <c r="AI410" s="101" t="str">
        <f>IF(ABS(入力用!$AV409)&lt;1000000,"",RIGHTB(INT(ABS(入力用!$AV409)/1000000),1))</f>
        <v/>
      </c>
      <c r="AJ410" s="564"/>
      <c r="AK410" s="565"/>
      <c r="AL410" s="567"/>
      <c r="AM410" s="564"/>
      <c r="AN410" s="565"/>
      <c r="AO410" s="542"/>
      <c r="AP410" s="511"/>
      <c r="AQ410" s="513"/>
      <c r="AR410" s="514"/>
      <c r="AS410" s="91" t="str">
        <f>IF(ABS(入力用!$BE409)&lt;1000000,"",RIGHTB(INT(ABS(入力用!$BE409)/1000000),1))</f>
        <v/>
      </c>
      <c r="AT410" s="93" t="str">
        <f>IF(ABS(入力用!$BE409)&lt;100000,"",RIGHTB(INT(ABS(入力用!$BE409)/100000),1))</f>
        <v/>
      </c>
      <c r="AU410" s="565"/>
      <c r="AV410" s="567"/>
      <c r="AW410" s="564"/>
      <c r="AX410" s="565"/>
      <c r="AY410" s="542"/>
      <c r="AZ410" s="411"/>
      <c r="BA410" s="388"/>
      <c r="BB410" s="388"/>
      <c r="BC410" s="390"/>
      <c r="BD410" s="378"/>
      <c r="BE410" s="379"/>
      <c r="BF410" s="379"/>
      <c r="BG410" s="379"/>
      <c r="BH410" s="379"/>
      <c r="BI410" s="380"/>
      <c r="BJ410" s="395"/>
      <c r="BK410" s="397"/>
      <c r="BL410" s="399"/>
      <c r="BM410" s="401"/>
      <c r="BN410" s="403"/>
      <c r="BO410" s="399"/>
      <c r="BP410" s="401"/>
      <c r="BQ410" s="403"/>
      <c r="BR410" s="405"/>
      <c r="BS410" s="566"/>
      <c r="BT410" s="409"/>
      <c r="BU410" s="401"/>
      <c r="BV410" s="403"/>
      <c r="BW410" s="399"/>
      <c r="BX410" s="401"/>
      <c r="BY410" s="403"/>
      <c r="BZ410" s="405"/>
      <c r="CA410" s="409"/>
    </row>
    <row r="411" spans="1:79" ht="13.5" customHeight="1" x14ac:dyDescent="0.15">
      <c r="A411" s="434" t="str">
        <f>IF(入力用!A411="","",入力用!A411)</f>
        <v/>
      </c>
      <c r="B411" s="427" t="str">
        <f>IF(入力用!B411="","",入力用!B411)</f>
        <v/>
      </c>
      <c r="C411" s="428"/>
      <c r="D411" s="428"/>
      <c r="E411" s="428"/>
      <c r="F411" s="428"/>
      <c r="G411" s="428"/>
      <c r="H411" s="428"/>
      <c r="I411" s="429"/>
      <c r="J411" s="570" t="str">
        <f>IF(入力用!F411="","",入力用!F411)</f>
        <v/>
      </c>
      <c r="K411" s="571"/>
      <c r="L411" s="571"/>
      <c r="M411" s="571"/>
      <c r="N411" s="571"/>
      <c r="O411" s="572"/>
      <c r="P411" s="427" t="str">
        <f>IF(入力用!G411="","",入力用!G411)</f>
        <v/>
      </c>
      <c r="Q411" s="428"/>
      <c r="R411" s="428"/>
      <c r="S411" s="428"/>
      <c r="T411" s="428"/>
      <c r="U411" s="428"/>
      <c r="V411" s="428"/>
      <c r="W411" s="428"/>
      <c r="X411" s="428"/>
      <c r="Y411" s="428"/>
      <c r="Z411" s="428"/>
      <c r="AA411" s="429"/>
      <c r="AB411" s="427" t="str">
        <f>IF(入力用!R411="","",入力用!R411)</f>
        <v/>
      </c>
      <c r="AC411" s="429"/>
      <c r="AD411" s="553" t="str">
        <f>IF(入力用!T411="","",入力用!T411)</f>
        <v/>
      </c>
      <c r="AE411" s="555" t="str">
        <f>IF(入力用!U411="","",入力用!U411)</f>
        <v/>
      </c>
      <c r="AF411" s="556"/>
      <c r="AG411" s="557"/>
      <c r="AH411" s="97" t="str">
        <f>IF(入力用!$AV411&lt;0,"▲","")</f>
        <v/>
      </c>
      <c r="AI411" s="99"/>
      <c r="AJ411" s="564" t="str">
        <f>IF(ABS(入力用!$AV411)&lt;100000,"",RIGHTB(INT(ABS(入力用!$AV411)/100000),1))</f>
        <v/>
      </c>
      <c r="AK411" s="565" t="str">
        <f>IF(ABS(入力用!$AV411)&lt;10000,"",RIGHTB(INT(ABS(入力用!$AV411)/10000),1))</f>
        <v/>
      </c>
      <c r="AL411" s="567" t="str">
        <f>IF(ABS(入力用!$AV411)&lt;1000,"",RIGHTB(INT(ABS(入力用!$AV411)/1000),1))</f>
        <v/>
      </c>
      <c r="AM411" s="564" t="str">
        <f>IF(ABS(入力用!$AV411)&lt;100,"",RIGHTB(INT(ABS(入力用!$AV411)/100),1))</f>
        <v/>
      </c>
      <c r="AN411" s="565" t="str">
        <f>IF(ABS(入力用!$AV411)&lt;10,"",RIGHTB(INT(ABS(入力用!$AV411)/10),1))</f>
        <v/>
      </c>
      <c r="AO411" s="542" t="str">
        <f>IF(ABS(入力用!$AV411)&lt;1,"",RIGHTB(入力用!$AV411,1))</f>
        <v/>
      </c>
      <c r="AP411" s="511" t="str">
        <f>IF(入力用!X411="","",IF(入力用!$AM411=3,"",RIGHTB(INT(入力用!$AT411/10),1)))</f>
        <v/>
      </c>
      <c r="AQ411" s="512" t="str">
        <f>IF(入力用!X411="","",RIGHTB(入力用!$AT411,1))</f>
        <v/>
      </c>
      <c r="AR411" s="514" t="s">
        <v>48</v>
      </c>
      <c r="AS411" s="97" t="str">
        <f>IF(入力用!$AV411&lt;0,"▲","")</f>
        <v/>
      </c>
      <c r="AT411" s="98"/>
      <c r="AU411" s="565" t="str">
        <f>IF(ABS(入力用!$BE411)&lt;10000,"",RIGHTB(INT(ABS(入力用!$BE411)/10000),1))</f>
        <v/>
      </c>
      <c r="AV411" s="567" t="str">
        <f>IF(ABS(入力用!$BE411)&lt;1000,"",RIGHTB(INT(ABS(入力用!$BE411)/1000),1))</f>
        <v/>
      </c>
      <c r="AW411" s="564" t="str">
        <f>IF(ABS(入力用!$BE411)&lt;100,"",RIGHTB(INT(ABS(入力用!$BE411)/100),1))</f>
        <v/>
      </c>
      <c r="AX411" s="565" t="str">
        <f>IF(ABS(入力用!$BE411)&lt;10,"",RIGHTB(INT(ABS(入力用!$BE411)/10),1))</f>
        <v/>
      </c>
      <c r="AY411" s="542" t="str">
        <f>IF(ABS(入力用!$BE411)=0,"",RIGHTB(入力用!$BE411,1))</f>
        <v/>
      </c>
      <c r="AZ411" s="410"/>
      <c r="BA411" s="568"/>
      <c r="BB411" s="568"/>
      <c r="BC411" s="569"/>
      <c r="BD411" s="412"/>
      <c r="BE411" s="413"/>
      <c r="BF411" s="413"/>
      <c r="BG411" s="413"/>
      <c r="BH411" s="413"/>
      <c r="BI411" s="414"/>
      <c r="BJ411" s="415"/>
      <c r="BK411" s="416"/>
      <c r="BL411" s="417"/>
      <c r="BM411" s="418"/>
      <c r="BN411" s="493"/>
      <c r="BO411" s="417"/>
      <c r="BP411" s="418"/>
      <c r="BQ411" s="493"/>
      <c r="BR411" s="563"/>
      <c r="BS411" s="566"/>
      <c r="BT411" s="475"/>
      <c r="BU411" s="418"/>
      <c r="BV411" s="493"/>
      <c r="BW411" s="417"/>
      <c r="BX411" s="418"/>
      <c r="BY411" s="493"/>
      <c r="BZ411" s="563"/>
      <c r="CA411" s="474"/>
    </row>
    <row r="412" spans="1:79" ht="13.5" customHeight="1" x14ac:dyDescent="0.15">
      <c r="A412" s="435"/>
      <c r="B412" s="430"/>
      <c r="C412" s="431"/>
      <c r="D412" s="431"/>
      <c r="E412" s="431"/>
      <c r="F412" s="431"/>
      <c r="G412" s="431"/>
      <c r="H412" s="431"/>
      <c r="I412" s="432"/>
      <c r="J412" s="547" t="str">
        <f>IF(入力用!F412="","",入力用!F412)</f>
        <v/>
      </c>
      <c r="K412" s="548"/>
      <c r="L412" s="548"/>
      <c r="M412" s="548"/>
      <c r="N412" s="548"/>
      <c r="O412" s="549"/>
      <c r="P412" s="430"/>
      <c r="Q412" s="431"/>
      <c r="R412" s="431"/>
      <c r="S412" s="431"/>
      <c r="T412" s="431"/>
      <c r="U412" s="431"/>
      <c r="V412" s="431"/>
      <c r="W412" s="431"/>
      <c r="X412" s="431"/>
      <c r="Y412" s="431"/>
      <c r="Z412" s="431"/>
      <c r="AA412" s="432"/>
      <c r="AB412" s="430"/>
      <c r="AC412" s="432"/>
      <c r="AD412" s="554"/>
      <c r="AE412" s="558"/>
      <c r="AF412" s="559"/>
      <c r="AG412" s="560"/>
      <c r="AH412" s="100" t="str">
        <f>IF(ABS(入力用!$AV411)&lt;10000000,"",RIGHTB(INT(ABS(入力用!$AV411)/10000000),1))</f>
        <v/>
      </c>
      <c r="AI412" s="101" t="str">
        <f>IF(ABS(入力用!$AV411)&lt;1000000,"",RIGHTB(INT(ABS(入力用!$AV411)/1000000),1))</f>
        <v/>
      </c>
      <c r="AJ412" s="564"/>
      <c r="AK412" s="565"/>
      <c r="AL412" s="567"/>
      <c r="AM412" s="564"/>
      <c r="AN412" s="565"/>
      <c r="AO412" s="542"/>
      <c r="AP412" s="511"/>
      <c r="AQ412" s="513"/>
      <c r="AR412" s="514"/>
      <c r="AS412" s="91" t="str">
        <f>IF(ABS(入力用!$BE411)&lt;1000000,"",RIGHTB(INT(ABS(入力用!$BE411)/1000000),1))</f>
        <v/>
      </c>
      <c r="AT412" s="93" t="str">
        <f>IF(ABS(入力用!$BE411)&lt;100000,"",RIGHTB(INT(ABS(入力用!$BE411)/100000),1))</f>
        <v/>
      </c>
      <c r="AU412" s="565"/>
      <c r="AV412" s="567"/>
      <c r="AW412" s="564"/>
      <c r="AX412" s="565"/>
      <c r="AY412" s="542"/>
      <c r="AZ412" s="411"/>
      <c r="BA412" s="388"/>
      <c r="BB412" s="388"/>
      <c r="BC412" s="390"/>
      <c r="BD412" s="378"/>
      <c r="BE412" s="379"/>
      <c r="BF412" s="379"/>
      <c r="BG412" s="379"/>
      <c r="BH412" s="379"/>
      <c r="BI412" s="380"/>
      <c r="BJ412" s="395"/>
      <c r="BK412" s="397"/>
      <c r="BL412" s="399"/>
      <c r="BM412" s="401"/>
      <c r="BN412" s="403"/>
      <c r="BO412" s="399"/>
      <c r="BP412" s="401"/>
      <c r="BQ412" s="403"/>
      <c r="BR412" s="405"/>
      <c r="BS412" s="566"/>
      <c r="BT412" s="409"/>
      <c r="BU412" s="401"/>
      <c r="BV412" s="403"/>
      <c r="BW412" s="399"/>
      <c r="BX412" s="401"/>
      <c r="BY412" s="403"/>
      <c r="BZ412" s="405"/>
      <c r="CA412" s="409"/>
    </row>
    <row r="413" spans="1:79" ht="13.5" customHeight="1" x14ac:dyDescent="0.15">
      <c r="A413" s="434" t="str">
        <f>IF(入力用!A413="","",入力用!A413)</f>
        <v/>
      </c>
      <c r="B413" s="427" t="str">
        <f>IF(入力用!B413="","",入力用!B413)</f>
        <v/>
      </c>
      <c r="C413" s="428"/>
      <c r="D413" s="428"/>
      <c r="E413" s="428"/>
      <c r="F413" s="428"/>
      <c r="G413" s="428"/>
      <c r="H413" s="428"/>
      <c r="I413" s="429"/>
      <c r="J413" s="570" t="str">
        <f>IF(入力用!F413="","",入力用!F413)</f>
        <v/>
      </c>
      <c r="K413" s="571"/>
      <c r="L413" s="571"/>
      <c r="M413" s="571"/>
      <c r="N413" s="571"/>
      <c r="O413" s="572"/>
      <c r="P413" s="427" t="str">
        <f>IF(入力用!G413="","",入力用!G413)</f>
        <v/>
      </c>
      <c r="Q413" s="428"/>
      <c r="R413" s="428"/>
      <c r="S413" s="428"/>
      <c r="T413" s="428"/>
      <c r="U413" s="428"/>
      <c r="V413" s="428"/>
      <c r="W413" s="428"/>
      <c r="X413" s="428"/>
      <c r="Y413" s="428"/>
      <c r="Z413" s="428"/>
      <c r="AA413" s="429"/>
      <c r="AB413" s="427" t="str">
        <f>IF(入力用!R413="","",入力用!R413)</f>
        <v/>
      </c>
      <c r="AC413" s="429"/>
      <c r="AD413" s="553" t="str">
        <f>IF(入力用!T413="","",入力用!T413)</f>
        <v/>
      </c>
      <c r="AE413" s="555" t="str">
        <f>IF(入力用!U413="","",入力用!U413)</f>
        <v/>
      </c>
      <c r="AF413" s="556"/>
      <c r="AG413" s="557"/>
      <c r="AH413" s="97" t="str">
        <f>IF(入力用!$AV413&lt;0,"▲","")</f>
        <v/>
      </c>
      <c r="AI413" s="99"/>
      <c r="AJ413" s="564" t="str">
        <f>IF(ABS(入力用!$AV413)&lt;100000,"",RIGHTB(INT(ABS(入力用!$AV413)/100000),1))</f>
        <v/>
      </c>
      <c r="AK413" s="565" t="str">
        <f>IF(ABS(入力用!$AV413)&lt;10000,"",RIGHTB(INT(ABS(入力用!$AV413)/10000),1))</f>
        <v/>
      </c>
      <c r="AL413" s="567" t="str">
        <f>IF(ABS(入力用!$AV413)&lt;1000,"",RIGHTB(INT(ABS(入力用!$AV413)/1000),1))</f>
        <v/>
      </c>
      <c r="AM413" s="564" t="str">
        <f>IF(ABS(入力用!$AV413)&lt;100,"",RIGHTB(INT(ABS(入力用!$AV413)/100),1))</f>
        <v/>
      </c>
      <c r="AN413" s="565" t="str">
        <f>IF(ABS(入力用!$AV413)&lt;10,"",RIGHTB(INT(ABS(入力用!$AV413)/10),1))</f>
        <v/>
      </c>
      <c r="AO413" s="542" t="str">
        <f>IF(ABS(入力用!$AV413)&lt;1,"",RIGHTB(入力用!$AV413,1))</f>
        <v/>
      </c>
      <c r="AP413" s="511" t="str">
        <f>IF(入力用!X413="","",IF(入力用!$AM413=3,"",RIGHTB(INT(入力用!$AT413/10),1)))</f>
        <v/>
      </c>
      <c r="AQ413" s="512" t="str">
        <f>IF(入力用!X413="","",RIGHTB(入力用!$AT413,1))</f>
        <v/>
      </c>
      <c r="AR413" s="514" t="s">
        <v>48</v>
      </c>
      <c r="AS413" s="97" t="str">
        <f>IF(入力用!$AV413&lt;0,"▲","")</f>
        <v/>
      </c>
      <c r="AT413" s="98"/>
      <c r="AU413" s="565" t="str">
        <f>IF(ABS(入力用!$BE413)&lt;10000,"",RIGHTB(INT(ABS(入力用!$BE413)/10000),1))</f>
        <v/>
      </c>
      <c r="AV413" s="567" t="str">
        <f>IF(ABS(入力用!$BE413)&lt;1000,"",RIGHTB(INT(ABS(入力用!$BE413)/1000),1))</f>
        <v/>
      </c>
      <c r="AW413" s="564" t="str">
        <f>IF(ABS(入力用!$BE413)&lt;100,"",RIGHTB(INT(ABS(入力用!$BE413)/100),1))</f>
        <v/>
      </c>
      <c r="AX413" s="565" t="str">
        <f>IF(ABS(入力用!$BE413)&lt;10,"",RIGHTB(INT(ABS(入力用!$BE413)/10),1))</f>
        <v/>
      </c>
      <c r="AY413" s="542" t="str">
        <f>IF(ABS(入力用!$BE413)=0,"",RIGHTB(入力用!$BE413,1))</f>
        <v/>
      </c>
      <c r="AZ413" s="410"/>
      <c r="BA413" s="568"/>
      <c r="BB413" s="568"/>
      <c r="BC413" s="569"/>
      <c r="BD413" s="412"/>
      <c r="BE413" s="413"/>
      <c r="BF413" s="413"/>
      <c r="BG413" s="413"/>
      <c r="BH413" s="413"/>
      <c r="BI413" s="414"/>
      <c r="BJ413" s="415"/>
      <c r="BK413" s="416"/>
      <c r="BL413" s="417"/>
      <c r="BM413" s="418"/>
      <c r="BN413" s="493"/>
      <c r="BO413" s="417"/>
      <c r="BP413" s="418"/>
      <c r="BQ413" s="493"/>
      <c r="BR413" s="563"/>
      <c r="BS413" s="566"/>
      <c r="BT413" s="475"/>
      <c r="BU413" s="418"/>
      <c r="BV413" s="493"/>
      <c r="BW413" s="417"/>
      <c r="BX413" s="418"/>
      <c r="BY413" s="493"/>
      <c r="BZ413" s="563"/>
      <c r="CA413" s="474"/>
    </row>
    <row r="414" spans="1:79" ht="13.5" customHeight="1" x14ac:dyDescent="0.15">
      <c r="A414" s="435"/>
      <c r="B414" s="430"/>
      <c r="C414" s="431"/>
      <c r="D414" s="431"/>
      <c r="E414" s="431"/>
      <c r="F414" s="431"/>
      <c r="G414" s="431"/>
      <c r="H414" s="431"/>
      <c r="I414" s="432"/>
      <c r="J414" s="547" t="str">
        <f>IF(入力用!F414="","",入力用!F414)</f>
        <v/>
      </c>
      <c r="K414" s="548"/>
      <c r="L414" s="548"/>
      <c r="M414" s="548"/>
      <c r="N414" s="548"/>
      <c r="O414" s="549"/>
      <c r="P414" s="430"/>
      <c r="Q414" s="431"/>
      <c r="R414" s="431"/>
      <c r="S414" s="431"/>
      <c r="T414" s="431"/>
      <c r="U414" s="431"/>
      <c r="V414" s="431"/>
      <c r="W414" s="431"/>
      <c r="X414" s="431"/>
      <c r="Y414" s="431"/>
      <c r="Z414" s="431"/>
      <c r="AA414" s="432"/>
      <c r="AB414" s="430"/>
      <c r="AC414" s="432"/>
      <c r="AD414" s="554"/>
      <c r="AE414" s="558"/>
      <c r="AF414" s="559"/>
      <c r="AG414" s="560"/>
      <c r="AH414" s="100" t="str">
        <f>IF(ABS(入力用!$AV413)&lt;10000000,"",RIGHTB(INT(ABS(入力用!$AV413)/10000000),1))</f>
        <v/>
      </c>
      <c r="AI414" s="101" t="str">
        <f>IF(ABS(入力用!$AV413)&lt;1000000,"",RIGHTB(INT(ABS(入力用!$AV413)/1000000),1))</f>
        <v/>
      </c>
      <c r="AJ414" s="564"/>
      <c r="AK414" s="565"/>
      <c r="AL414" s="567"/>
      <c r="AM414" s="564"/>
      <c r="AN414" s="565"/>
      <c r="AO414" s="542"/>
      <c r="AP414" s="511"/>
      <c r="AQ414" s="513"/>
      <c r="AR414" s="514"/>
      <c r="AS414" s="91" t="str">
        <f>IF(ABS(入力用!$BE413)&lt;1000000,"",RIGHTB(INT(ABS(入力用!$BE413)/1000000),1))</f>
        <v/>
      </c>
      <c r="AT414" s="93" t="str">
        <f>IF(ABS(入力用!$BE413)&lt;100000,"",RIGHTB(INT(ABS(入力用!$BE413)/100000),1))</f>
        <v/>
      </c>
      <c r="AU414" s="565"/>
      <c r="AV414" s="567"/>
      <c r="AW414" s="564"/>
      <c r="AX414" s="565"/>
      <c r="AY414" s="542"/>
      <c r="AZ414" s="411"/>
      <c r="BA414" s="388"/>
      <c r="BB414" s="388"/>
      <c r="BC414" s="390"/>
      <c r="BD414" s="378"/>
      <c r="BE414" s="379"/>
      <c r="BF414" s="379"/>
      <c r="BG414" s="379"/>
      <c r="BH414" s="379"/>
      <c r="BI414" s="380"/>
      <c r="BJ414" s="395"/>
      <c r="BK414" s="397"/>
      <c r="BL414" s="399"/>
      <c r="BM414" s="401"/>
      <c r="BN414" s="403"/>
      <c r="BO414" s="399"/>
      <c r="BP414" s="401"/>
      <c r="BQ414" s="403"/>
      <c r="BR414" s="405"/>
      <c r="BS414" s="566"/>
      <c r="BT414" s="409"/>
      <c r="BU414" s="401"/>
      <c r="BV414" s="403"/>
      <c r="BW414" s="399"/>
      <c r="BX414" s="401"/>
      <c r="BY414" s="403"/>
      <c r="BZ414" s="405"/>
      <c r="CA414" s="409"/>
    </row>
    <row r="415" spans="1:79" ht="13.5" customHeight="1" x14ac:dyDescent="0.15">
      <c r="A415" s="434" t="str">
        <f>IF(入力用!A415="","",入力用!A415)</f>
        <v/>
      </c>
      <c r="B415" s="427" t="str">
        <f>IF(入力用!B415="","",入力用!B415)</f>
        <v/>
      </c>
      <c r="C415" s="428"/>
      <c r="D415" s="428"/>
      <c r="E415" s="428"/>
      <c r="F415" s="428"/>
      <c r="G415" s="428"/>
      <c r="H415" s="428"/>
      <c r="I415" s="429"/>
      <c r="J415" s="570" t="str">
        <f>IF(入力用!F415="","",入力用!F415)</f>
        <v/>
      </c>
      <c r="K415" s="571"/>
      <c r="L415" s="571"/>
      <c r="M415" s="571"/>
      <c r="N415" s="571"/>
      <c r="O415" s="572"/>
      <c r="P415" s="427" t="str">
        <f>IF(入力用!G415="","",入力用!G415)</f>
        <v/>
      </c>
      <c r="Q415" s="428"/>
      <c r="R415" s="428"/>
      <c r="S415" s="428"/>
      <c r="T415" s="428"/>
      <c r="U415" s="428"/>
      <c r="V415" s="428"/>
      <c r="W415" s="428"/>
      <c r="X415" s="428"/>
      <c r="Y415" s="428"/>
      <c r="Z415" s="428"/>
      <c r="AA415" s="429"/>
      <c r="AB415" s="427" t="str">
        <f>IF(入力用!R415="","",入力用!R415)</f>
        <v/>
      </c>
      <c r="AC415" s="429"/>
      <c r="AD415" s="553" t="str">
        <f>IF(入力用!T415="","",入力用!T415)</f>
        <v/>
      </c>
      <c r="AE415" s="555" t="str">
        <f>IF(入力用!U415="","",入力用!U415)</f>
        <v/>
      </c>
      <c r="AF415" s="556"/>
      <c r="AG415" s="557"/>
      <c r="AH415" s="97" t="str">
        <f>IF(入力用!$AV415&lt;0,"▲","")</f>
        <v/>
      </c>
      <c r="AI415" s="99"/>
      <c r="AJ415" s="564" t="str">
        <f>IF(ABS(入力用!$AV415)&lt;100000,"",RIGHTB(INT(ABS(入力用!$AV415)/100000),1))</f>
        <v/>
      </c>
      <c r="AK415" s="565" t="str">
        <f>IF(ABS(入力用!$AV415)&lt;10000,"",RIGHTB(INT(ABS(入力用!$AV415)/10000),1))</f>
        <v/>
      </c>
      <c r="AL415" s="567" t="str">
        <f>IF(ABS(入力用!$AV415)&lt;1000,"",RIGHTB(INT(ABS(入力用!$AV415)/1000),1))</f>
        <v/>
      </c>
      <c r="AM415" s="564" t="str">
        <f>IF(ABS(入力用!$AV415)&lt;100,"",RIGHTB(INT(ABS(入力用!$AV415)/100),1))</f>
        <v/>
      </c>
      <c r="AN415" s="565" t="str">
        <f>IF(ABS(入力用!$AV415)&lt;10,"",RIGHTB(INT(ABS(入力用!$AV415)/10),1))</f>
        <v/>
      </c>
      <c r="AO415" s="542" t="str">
        <f>IF(ABS(入力用!$AV415)&lt;1,"",RIGHTB(入力用!$AV415,1))</f>
        <v/>
      </c>
      <c r="AP415" s="511" t="str">
        <f>IF(入力用!X415="","",IF(入力用!$AM415=3,"",RIGHTB(INT(入力用!$AT415/10),1)))</f>
        <v/>
      </c>
      <c r="AQ415" s="512" t="str">
        <f>IF(入力用!X415="","",RIGHTB(入力用!$AT415,1))</f>
        <v/>
      </c>
      <c r="AR415" s="514" t="s">
        <v>48</v>
      </c>
      <c r="AS415" s="97" t="str">
        <f>IF(入力用!$AV415&lt;0,"▲","")</f>
        <v/>
      </c>
      <c r="AT415" s="98"/>
      <c r="AU415" s="565" t="str">
        <f>IF(ABS(入力用!$BE415)&lt;10000,"",RIGHTB(INT(ABS(入力用!$BE415)/10000),1))</f>
        <v/>
      </c>
      <c r="AV415" s="567" t="str">
        <f>IF(ABS(入力用!$BE415)&lt;1000,"",RIGHTB(INT(ABS(入力用!$BE415)/1000),1))</f>
        <v/>
      </c>
      <c r="AW415" s="564" t="str">
        <f>IF(ABS(入力用!$BE415)&lt;100,"",RIGHTB(INT(ABS(入力用!$BE415)/100),1))</f>
        <v/>
      </c>
      <c r="AX415" s="565" t="str">
        <f>IF(ABS(入力用!$BE415)&lt;10,"",RIGHTB(INT(ABS(入力用!$BE415)/10),1))</f>
        <v/>
      </c>
      <c r="AY415" s="542" t="str">
        <f>IF(ABS(入力用!$BE415)=0,"",RIGHTB(入力用!$BE415,1))</f>
        <v/>
      </c>
      <c r="AZ415" s="410"/>
      <c r="BA415" s="568"/>
      <c r="BB415" s="568"/>
      <c r="BC415" s="569"/>
      <c r="BD415" s="412"/>
      <c r="BE415" s="413"/>
      <c r="BF415" s="413"/>
      <c r="BG415" s="413"/>
      <c r="BH415" s="413"/>
      <c r="BI415" s="414"/>
      <c r="BJ415" s="415"/>
      <c r="BK415" s="416"/>
      <c r="BL415" s="417"/>
      <c r="BM415" s="418"/>
      <c r="BN415" s="493"/>
      <c r="BO415" s="417"/>
      <c r="BP415" s="418"/>
      <c r="BQ415" s="493"/>
      <c r="BR415" s="563"/>
      <c r="BS415" s="566"/>
      <c r="BT415" s="475"/>
      <c r="BU415" s="418"/>
      <c r="BV415" s="493"/>
      <c r="BW415" s="417"/>
      <c r="BX415" s="418"/>
      <c r="BY415" s="493"/>
      <c r="BZ415" s="563"/>
      <c r="CA415" s="474"/>
    </row>
    <row r="416" spans="1:79" ht="13.5" customHeight="1" x14ac:dyDescent="0.15">
      <c r="A416" s="435"/>
      <c r="B416" s="430"/>
      <c r="C416" s="431"/>
      <c r="D416" s="431"/>
      <c r="E416" s="431"/>
      <c r="F416" s="431"/>
      <c r="G416" s="431"/>
      <c r="H416" s="431"/>
      <c r="I416" s="432"/>
      <c r="J416" s="547" t="str">
        <f>IF(入力用!F416="","",入力用!F416)</f>
        <v/>
      </c>
      <c r="K416" s="548"/>
      <c r="L416" s="548"/>
      <c r="M416" s="548"/>
      <c r="N416" s="548"/>
      <c r="O416" s="549"/>
      <c r="P416" s="430"/>
      <c r="Q416" s="431"/>
      <c r="R416" s="431"/>
      <c r="S416" s="431"/>
      <c r="T416" s="431"/>
      <c r="U416" s="431"/>
      <c r="V416" s="431"/>
      <c r="W416" s="431"/>
      <c r="X416" s="431"/>
      <c r="Y416" s="431"/>
      <c r="Z416" s="431"/>
      <c r="AA416" s="432"/>
      <c r="AB416" s="430"/>
      <c r="AC416" s="432"/>
      <c r="AD416" s="554"/>
      <c r="AE416" s="558"/>
      <c r="AF416" s="559"/>
      <c r="AG416" s="560"/>
      <c r="AH416" s="100" t="str">
        <f>IF(ABS(入力用!$AV415)&lt;10000000,"",RIGHTB(INT(ABS(入力用!$AV415)/10000000),1))</f>
        <v/>
      </c>
      <c r="AI416" s="101" t="str">
        <f>IF(ABS(入力用!$AV415)&lt;1000000,"",RIGHTB(INT(ABS(入力用!$AV415)/1000000),1))</f>
        <v/>
      </c>
      <c r="AJ416" s="564"/>
      <c r="AK416" s="565"/>
      <c r="AL416" s="567"/>
      <c r="AM416" s="564"/>
      <c r="AN416" s="565"/>
      <c r="AO416" s="542"/>
      <c r="AP416" s="511"/>
      <c r="AQ416" s="513"/>
      <c r="AR416" s="514"/>
      <c r="AS416" s="91" t="str">
        <f>IF(ABS(入力用!$BE415)&lt;1000000,"",RIGHTB(INT(ABS(入力用!$BE415)/1000000),1))</f>
        <v/>
      </c>
      <c r="AT416" s="93" t="str">
        <f>IF(ABS(入力用!$BE415)&lt;100000,"",RIGHTB(INT(ABS(入力用!$BE415)/100000),1))</f>
        <v/>
      </c>
      <c r="AU416" s="565"/>
      <c r="AV416" s="567"/>
      <c r="AW416" s="564"/>
      <c r="AX416" s="565"/>
      <c r="AY416" s="542"/>
      <c r="AZ416" s="411"/>
      <c r="BA416" s="388"/>
      <c r="BB416" s="388"/>
      <c r="BC416" s="390"/>
      <c r="BD416" s="378"/>
      <c r="BE416" s="379"/>
      <c r="BF416" s="379"/>
      <c r="BG416" s="379"/>
      <c r="BH416" s="379"/>
      <c r="BI416" s="380"/>
      <c r="BJ416" s="395"/>
      <c r="BK416" s="397"/>
      <c r="BL416" s="399"/>
      <c r="BM416" s="401"/>
      <c r="BN416" s="403"/>
      <c r="BO416" s="399"/>
      <c r="BP416" s="401"/>
      <c r="BQ416" s="403"/>
      <c r="BR416" s="405"/>
      <c r="BS416" s="566"/>
      <c r="BT416" s="409"/>
      <c r="BU416" s="401"/>
      <c r="BV416" s="403"/>
      <c r="BW416" s="399"/>
      <c r="BX416" s="401"/>
      <c r="BY416" s="403"/>
      <c r="BZ416" s="405"/>
      <c r="CA416" s="409"/>
    </row>
    <row r="417" spans="1:79" ht="13.5" customHeight="1" x14ac:dyDescent="0.15">
      <c r="A417" s="434" t="str">
        <f>IF(入力用!A417="","",入力用!A417)</f>
        <v/>
      </c>
      <c r="B417" s="427" t="str">
        <f>IF(入力用!B417="","",入力用!B417)</f>
        <v/>
      </c>
      <c r="C417" s="428"/>
      <c r="D417" s="428"/>
      <c r="E417" s="428"/>
      <c r="F417" s="428"/>
      <c r="G417" s="428"/>
      <c r="H417" s="428"/>
      <c r="I417" s="429"/>
      <c r="J417" s="570" t="str">
        <f>IF(入力用!F417="","",入力用!F417)</f>
        <v/>
      </c>
      <c r="K417" s="571"/>
      <c r="L417" s="571"/>
      <c r="M417" s="571"/>
      <c r="N417" s="571"/>
      <c r="O417" s="572"/>
      <c r="P417" s="427" t="str">
        <f>IF(入力用!G417="","",入力用!G417)</f>
        <v/>
      </c>
      <c r="Q417" s="428"/>
      <c r="R417" s="428"/>
      <c r="S417" s="428"/>
      <c r="T417" s="428"/>
      <c r="U417" s="428"/>
      <c r="V417" s="428"/>
      <c r="W417" s="428"/>
      <c r="X417" s="428"/>
      <c r="Y417" s="428"/>
      <c r="Z417" s="428"/>
      <c r="AA417" s="429"/>
      <c r="AB417" s="427" t="str">
        <f>IF(入力用!R417="","",入力用!R417)</f>
        <v/>
      </c>
      <c r="AC417" s="429"/>
      <c r="AD417" s="553" t="str">
        <f>IF(入力用!T417="","",入力用!T417)</f>
        <v/>
      </c>
      <c r="AE417" s="555" t="str">
        <f>IF(入力用!U417="","",入力用!U417)</f>
        <v/>
      </c>
      <c r="AF417" s="556"/>
      <c r="AG417" s="557"/>
      <c r="AH417" s="97" t="str">
        <f>IF(入力用!$AV417&lt;0,"▲","")</f>
        <v/>
      </c>
      <c r="AI417" s="99"/>
      <c r="AJ417" s="564" t="str">
        <f>IF(ABS(入力用!$AV417)&lt;100000,"",RIGHTB(INT(ABS(入力用!$AV417)/100000),1))</f>
        <v/>
      </c>
      <c r="AK417" s="565" t="str">
        <f>IF(ABS(入力用!$AV417)&lt;10000,"",RIGHTB(INT(ABS(入力用!$AV417)/10000),1))</f>
        <v/>
      </c>
      <c r="AL417" s="567" t="str">
        <f>IF(ABS(入力用!$AV417)&lt;1000,"",RIGHTB(INT(ABS(入力用!$AV417)/1000),1))</f>
        <v/>
      </c>
      <c r="AM417" s="564" t="str">
        <f>IF(ABS(入力用!$AV417)&lt;100,"",RIGHTB(INT(ABS(入力用!$AV417)/100),1))</f>
        <v/>
      </c>
      <c r="AN417" s="565" t="str">
        <f>IF(ABS(入力用!$AV417)&lt;10,"",RIGHTB(INT(ABS(入力用!$AV417)/10),1))</f>
        <v/>
      </c>
      <c r="AO417" s="542" t="str">
        <f>IF(ABS(入力用!$AV417)&lt;1,"",RIGHTB(入力用!$AV417,1))</f>
        <v/>
      </c>
      <c r="AP417" s="511" t="str">
        <f>IF(入力用!X417="","",IF(入力用!$AM417=3,"",RIGHTB(INT(入力用!$AT417/10),1)))</f>
        <v/>
      </c>
      <c r="AQ417" s="512" t="str">
        <f>IF(入力用!X417="","",RIGHTB(入力用!$AT417,1))</f>
        <v/>
      </c>
      <c r="AR417" s="514" t="s">
        <v>48</v>
      </c>
      <c r="AS417" s="97" t="str">
        <f>IF(入力用!$AV417&lt;0,"▲","")</f>
        <v/>
      </c>
      <c r="AT417" s="98"/>
      <c r="AU417" s="565" t="str">
        <f>IF(ABS(入力用!$BE417)&lt;10000,"",RIGHTB(INT(ABS(入力用!$BE417)/10000),1))</f>
        <v/>
      </c>
      <c r="AV417" s="567" t="str">
        <f>IF(ABS(入力用!$BE417)&lt;1000,"",RIGHTB(INT(ABS(入力用!$BE417)/1000),1))</f>
        <v/>
      </c>
      <c r="AW417" s="564" t="str">
        <f>IF(ABS(入力用!$BE417)&lt;100,"",RIGHTB(INT(ABS(入力用!$BE417)/100),1))</f>
        <v/>
      </c>
      <c r="AX417" s="565" t="str">
        <f>IF(ABS(入力用!$BE417)&lt;10,"",RIGHTB(INT(ABS(入力用!$BE417)/10),1))</f>
        <v/>
      </c>
      <c r="AY417" s="542" t="str">
        <f>IF(ABS(入力用!$BE417)=0,"",RIGHTB(入力用!$BE417,1))</f>
        <v/>
      </c>
      <c r="AZ417" s="410"/>
      <c r="BA417" s="568"/>
      <c r="BB417" s="568"/>
      <c r="BC417" s="569"/>
      <c r="BD417" s="412"/>
      <c r="BE417" s="413"/>
      <c r="BF417" s="413"/>
      <c r="BG417" s="413"/>
      <c r="BH417" s="413"/>
      <c r="BI417" s="414"/>
      <c r="BJ417" s="415"/>
      <c r="BK417" s="416"/>
      <c r="BL417" s="417"/>
      <c r="BM417" s="418"/>
      <c r="BN417" s="493"/>
      <c r="BO417" s="417"/>
      <c r="BP417" s="418"/>
      <c r="BQ417" s="493"/>
      <c r="BR417" s="563"/>
      <c r="BS417" s="566"/>
      <c r="BT417" s="475"/>
      <c r="BU417" s="418"/>
      <c r="BV417" s="493"/>
      <c r="BW417" s="417"/>
      <c r="BX417" s="418"/>
      <c r="BY417" s="493"/>
      <c r="BZ417" s="563"/>
      <c r="CA417" s="474"/>
    </row>
    <row r="418" spans="1:79" ht="13.5" customHeight="1" x14ac:dyDescent="0.15">
      <c r="A418" s="435"/>
      <c r="B418" s="430"/>
      <c r="C418" s="431"/>
      <c r="D418" s="431"/>
      <c r="E418" s="431"/>
      <c r="F418" s="431"/>
      <c r="G418" s="431"/>
      <c r="H418" s="431"/>
      <c r="I418" s="432"/>
      <c r="J418" s="547" t="str">
        <f>IF(入力用!F418="","",入力用!F418)</f>
        <v/>
      </c>
      <c r="K418" s="548"/>
      <c r="L418" s="548"/>
      <c r="M418" s="548"/>
      <c r="N418" s="548"/>
      <c r="O418" s="549"/>
      <c r="P418" s="430"/>
      <c r="Q418" s="431"/>
      <c r="R418" s="431"/>
      <c r="S418" s="431"/>
      <c r="T418" s="431"/>
      <c r="U418" s="431"/>
      <c r="V418" s="431"/>
      <c r="W418" s="431"/>
      <c r="X418" s="431"/>
      <c r="Y418" s="431"/>
      <c r="Z418" s="431"/>
      <c r="AA418" s="432"/>
      <c r="AB418" s="430"/>
      <c r="AC418" s="432"/>
      <c r="AD418" s="554"/>
      <c r="AE418" s="558"/>
      <c r="AF418" s="559"/>
      <c r="AG418" s="560"/>
      <c r="AH418" s="100" t="str">
        <f>IF(ABS(入力用!$AV417)&lt;10000000,"",RIGHTB(INT(ABS(入力用!$AV417)/10000000),1))</f>
        <v/>
      </c>
      <c r="AI418" s="101" t="str">
        <f>IF(ABS(入力用!$AV417)&lt;1000000,"",RIGHTB(INT(ABS(入力用!$AV417)/1000000),1))</f>
        <v/>
      </c>
      <c r="AJ418" s="564"/>
      <c r="AK418" s="565"/>
      <c r="AL418" s="567"/>
      <c r="AM418" s="564"/>
      <c r="AN418" s="565"/>
      <c r="AO418" s="542"/>
      <c r="AP418" s="511"/>
      <c r="AQ418" s="513"/>
      <c r="AR418" s="514"/>
      <c r="AS418" s="91" t="str">
        <f>IF(ABS(入力用!$BE417)&lt;1000000,"",RIGHTB(INT(ABS(入力用!$BE417)/1000000),1))</f>
        <v/>
      </c>
      <c r="AT418" s="93" t="str">
        <f>IF(ABS(入力用!$BE417)&lt;100000,"",RIGHTB(INT(ABS(入力用!$BE417)/100000),1))</f>
        <v/>
      </c>
      <c r="AU418" s="565"/>
      <c r="AV418" s="567"/>
      <c r="AW418" s="564"/>
      <c r="AX418" s="565"/>
      <c r="AY418" s="542"/>
      <c r="AZ418" s="411"/>
      <c r="BA418" s="388"/>
      <c r="BB418" s="388"/>
      <c r="BC418" s="390"/>
      <c r="BD418" s="378"/>
      <c r="BE418" s="379"/>
      <c r="BF418" s="379"/>
      <c r="BG418" s="379"/>
      <c r="BH418" s="379"/>
      <c r="BI418" s="380"/>
      <c r="BJ418" s="395"/>
      <c r="BK418" s="397"/>
      <c r="BL418" s="399"/>
      <c r="BM418" s="401"/>
      <c r="BN418" s="403"/>
      <c r="BO418" s="399"/>
      <c r="BP418" s="401"/>
      <c r="BQ418" s="403"/>
      <c r="BR418" s="405"/>
      <c r="BS418" s="566"/>
      <c r="BT418" s="409"/>
      <c r="BU418" s="401"/>
      <c r="BV418" s="403"/>
      <c r="BW418" s="399"/>
      <c r="BX418" s="401"/>
      <c r="BY418" s="403"/>
      <c r="BZ418" s="405"/>
      <c r="CA418" s="409"/>
    </row>
    <row r="419" spans="1:79" ht="13.5" customHeight="1" x14ac:dyDescent="0.15">
      <c r="A419" s="434" t="str">
        <f>IF(入力用!A419="","",入力用!A419)</f>
        <v/>
      </c>
      <c r="B419" s="427" t="str">
        <f>IF(入力用!B419="","",入力用!B419)</f>
        <v/>
      </c>
      <c r="C419" s="428"/>
      <c r="D419" s="428"/>
      <c r="E419" s="428"/>
      <c r="F419" s="428"/>
      <c r="G419" s="428"/>
      <c r="H419" s="428"/>
      <c r="I419" s="429"/>
      <c r="J419" s="570" t="str">
        <f>IF(入力用!F419="","",入力用!F419)</f>
        <v/>
      </c>
      <c r="K419" s="571"/>
      <c r="L419" s="571"/>
      <c r="M419" s="571"/>
      <c r="N419" s="571"/>
      <c r="O419" s="572"/>
      <c r="P419" s="427" t="str">
        <f>IF(入力用!G419="","",入力用!G419)</f>
        <v/>
      </c>
      <c r="Q419" s="428"/>
      <c r="R419" s="428"/>
      <c r="S419" s="428"/>
      <c r="T419" s="428"/>
      <c r="U419" s="428"/>
      <c r="V419" s="428"/>
      <c r="W419" s="428"/>
      <c r="X419" s="428"/>
      <c r="Y419" s="428"/>
      <c r="Z419" s="428"/>
      <c r="AA419" s="429"/>
      <c r="AB419" s="427" t="str">
        <f>IF(入力用!R419="","",入力用!R419)</f>
        <v/>
      </c>
      <c r="AC419" s="429"/>
      <c r="AD419" s="553" t="str">
        <f>IF(入力用!T419="","",入力用!T419)</f>
        <v/>
      </c>
      <c r="AE419" s="555" t="str">
        <f>IF(入力用!U419="","",入力用!U419)</f>
        <v/>
      </c>
      <c r="AF419" s="556"/>
      <c r="AG419" s="557"/>
      <c r="AH419" s="97" t="str">
        <f>IF(入力用!$AV419&lt;0,"▲","")</f>
        <v/>
      </c>
      <c r="AI419" s="99"/>
      <c r="AJ419" s="564" t="str">
        <f>IF(ABS(入力用!$AV419)&lt;100000,"",RIGHTB(INT(ABS(入力用!$AV419)/100000),1))</f>
        <v/>
      </c>
      <c r="AK419" s="565" t="str">
        <f>IF(ABS(入力用!$AV419)&lt;10000,"",RIGHTB(INT(ABS(入力用!$AV419)/10000),1))</f>
        <v/>
      </c>
      <c r="AL419" s="567" t="str">
        <f>IF(ABS(入力用!$AV419)&lt;1000,"",RIGHTB(INT(ABS(入力用!$AV419)/1000),1))</f>
        <v/>
      </c>
      <c r="AM419" s="564" t="str">
        <f>IF(ABS(入力用!$AV419)&lt;100,"",RIGHTB(INT(ABS(入力用!$AV419)/100),1))</f>
        <v/>
      </c>
      <c r="AN419" s="565" t="str">
        <f>IF(ABS(入力用!$AV419)&lt;10,"",RIGHTB(INT(ABS(入力用!$AV419)/10),1))</f>
        <v/>
      </c>
      <c r="AO419" s="542" t="str">
        <f>IF(ABS(入力用!$AV419)&lt;1,"",RIGHTB(入力用!$AV419,1))</f>
        <v/>
      </c>
      <c r="AP419" s="511" t="str">
        <f>IF(入力用!X419="","",IF(入力用!$AM419=3,"",RIGHTB(INT(入力用!$AT419/10),1)))</f>
        <v/>
      </c>
      <c r="AQ419" s="512" t="str">
        <f>IF(入力用!X419="","",RIGHTB(入力用!$AT419,1))</f>
        <v/>
      </c>
      <c r="AR419" s="514" t="s">
        <v>48</v>
      </c>
      <c r="AS419" s="97" t="str">
        <f>IF(入力用!$AV419&lt;0,"▲","")</f>
        <v/>
      </c>
      <c r="AT419" s="98"/>
      <c r="AU419" s="565" t="str">
        <f>IF(ABS(入力用!$BE419)&lt;10000,"",RIGHTB(INT(ABS(入力用!$BE419)/10000),1))</f>
        <v/>
      </c>
      <c r="AV419" s="567" t="str">
        <f>IF(ABS(入力用!$BE419)&lt;1000,"",RIGHTB(INT(ABS(入力用!$BE419)/1000),1))</f>
        <v/>
      </c>
      <c r="AW419" s="564" t="str">
        <f>IF(ABS(入力用!$BE419)&lt;100,"",RIGHTB(INT(ABS(入力用!$BE419)/100),1))</f>
        <v/>
      </c>
      <c r="AX419" s="565" t="str">
        <f>IF(ABS(入力用!$BE419)&lt;10,"",RIGHTB(INT(ABS(入力用!$BE419)/10),1))</f>
        <v/>
      </c>
      <c r="AY419" s="542" t="str">
        <f>IF(ABS(入力用!$BE419)=0,"",RIGHTB(入力用!$BE419,1))</f>
        <v/>
      </c>
      <c r="AZ419" s="410"/>
      <c r="BA419" s="568"/>
      <c r="BB419" s="568"/>
      <c r="BC419" s="569"/>
      <c r="BD419" s="412"/>
      <c r="BE419" s="413"/>
      <c r="BF419" s="413"/>
      <c r="BG419" s="413"/>
      <c r="BH419" s="413"/>
      <c r="BI419" s="414"/>
      <c r="BJ419" s="415"/>
      <c r="BK419" s="416"/>
      <c r="BL419" s="417"/>
      <c r="BM419" s="418"/>
      <c r="BN419" s="493"/>
      <c r="BO419" s="417"/>
      <c r="BP419" s="418"/>
      <c r="BQ419" s="493"/>
      <c r="BR419" s="563"/>
      <c r="BS419" s="566"/>
      <c r="BT419" s="475"/>
      <c r="BU419" s="418"/>
      <c r="BV419" s="493"/>
      <c r="BW419" s="417"/>
      <c r="BX419" s="418"/>
      <c r="BY419" s="493"/>
      <c r="BZ419" s="563"/>
      <c r="CA419" s="474"/>
    </row>
    <row r="420" spans="1:79" ht="13.5" customHeight="1" x14ac:dyDescent="0.15">
      <c r="A420" s="435"/>
      <c r="B420" s="430"/>
      <c r="C420" s="431"/>
      <c r="D420" s="431"/>
      <c r="E420" s="431"/>
      <c r="F420" s="431"/>
      <c r="G420" s="431"/>
      <c r="H420" s="431"/>
      <c r="I420" s="432"/>
      <c r="J420" s="547" t="str">
        <f>IF(入力用!F420="","",入力用!F420)</f>
        <v/>
      </c>
      <c r="K420" s="548"/>
      <c r="L420" s="548"/>
      <c r="M420" s="548"/>
      <c r="N420" s="548"/>
      <c r="O420" s="549"/>
      <c r="P420" s="430"/>
      <c r="Q420" s="431"/>
      <c r="R420" s="431"/>
      <c r="S420" s="431"/>
      <c r="T420" s="431"/>
      <c r="U420" s="431"/>
      <c r="V420" s="431"/>
      <c r="W420" s="431"/>
      <c r="X420" s="431"/>
      <c r="Y420" s="431"/>
      <c r="Z420" s="431"/>
      <c r="AA420" s="432"/>
      <c r="AB420" s="430"/>
      <c r="AC420" s="432"/>
      <c r="AD420" s="554"/>
      <c r="AE420" s="558"/>
      <c r="AF420" s="559"/>
      <c r="AG420" s="560"/>
      <c r="AH420" s="100" t="str">
        <f>IF(ABS(入力用!$AV419)&lt;10000000,"",RIGHTB(INT(ABS(入力用!$AV419)/10000000),1))</f>
        <v/>
      </c>
      <c r="AI420" s="101" t="str">
        <f>IF(ABS(入力用!$AV419)&lt;1000000,"",RIGHTB(INT(ABS(入力用!$AV419)/1000000),1))</f>
        <v/>
      </c>
      <c r="AJ420" s="564"/>
      <c r="AK420" s="565"/>
      <c r="AL420" s="567"/>
      <c r="AM420" s="564"/>
      <c r="AN420" s="565"/>
      <c r="AO420" s="542"/>
      <c r="AP420" s="511"/>
      <c r="AQ420" s="513"/>
      <c r="AR420" s="514"/>
      <c r="AS420" s="91" t="str">
        <f>IF(ABS(入力用!$BE419)&lt;1000000,"",RIGHTB(INT(ABS(入力用!$BE419)/1000000),1))</f>
        <v/>
      </c>
      <c r="AT420" s="93" t="str">
        <f>IF(ABS(入力用!$BE419)&lt;100000,"",RIGHTB(INT(ABS(入力用!$BE419)/100000),1))</f>
        <v/>
      </c>
      <c r="AU420" s="565"/>
      <c r="AV420" s="567"/>
      <c r="AW420" s="564"/>
      <c r="AX420" s="565"/>
      <c r="AY420" s="542"/>
      <c r="AZ420" s="411"/>
      <c r="BA420" s="388"/>
      <c r="BB420" s="388"/>
      <c r="BC420" s="390"/>
      <c r="BD420" s="378"/>
      <c r="BE420" s="379"/>
      <c r="BF420" s="379"/>
      <c r="BG420" s="379"/>
      <c r="BH420" s="379"/>
      <c r="BI420" s="380"/>
      <c r="BJ420" s="395"/>
      <c r="BK420" s="397"/>
      <c r="BL420" s="399"/>
      <c r="BM420" s="401"/>
      <c r="BN420" s="403"/>
      <c r="BO420" s="399"/>
      <c r="BP420" s="401"/>
      <c r="BQ420" s="403"/>
      <c r="BR420" s="405"/>
      <c r="BS420" s="566"/>
      <c r="BT420" s="409"/>
      <c r="BU420" s="401"/>
      <c r="BV420" s="403"/>
      <c r="BW420" s="399"/>
      <c r="BX420" s="401"/>
      <c r="BY420" s="403"/>
      <c r="BZ420" s="405"/>
      <c r="CA420" s="409"/>
    </row>
    <row r="421" spans="1:79" ht="13.5" customHeight="1" x14ac:dyDescent="0.15">
      <c r="A421" s="434" t="str">
        <f>IF(入力用!A421="","",入力用!A421)</f>
        <v/>
      </c>
      <c r="B421" s="427" t="str">
        <f>IF(入力用!B421="","",入力用!B421)</f>
        <v/>
      </c>
      <c r="C421" s="428"/>
      <c r="D421" s="428"/>
      <c r="E421" s="428"/>
      <c r="F421" s="428"/>
      <c r="G421" s="428"/>
      <c r="H421" s="428"/>
      <c r="I421" s="429"/>
      <c r="J421" s="570" t="str">
        <f>IF(入力用!F421="","",入力用!F421)</f>
        <v/>
      </c>
      <c r="K421" s="571"/>
      <c r="L421" s="571"/>
      <c r="M421" s="571"/>
      <c r="N421" s="571"/>
      <c r="O421" s="572"/>
      <c r="P421" s="427" t="str">
        <f>IF(入力用!G421="","",入力用!G421)</f>
        <v/>
      </c>
      <c r="Q421" s="428"/>
      <c r="R421" s="428"/>
      <c r="S421" s="428"/>
      <c r="T421" s="428"/>
      <c r="U421" s="428"/>
      <c r="V421" s="428"/>
      <c r="W421" s="428"/>
      <c r="X421" s="428"/>
      <c r="Y421" s="428"/>
      <c r="Z421" s="428"/>
      <c r="AA421" s="429"/>
      <c r="AB421" s="427" t="str">
        <f>IF(入力用!R421="","",入力用!R421)</f>
        <v/>
      </c>
      <c r="AC421" s="429"/>
      <c r="AD421" s="553" t="str">
        <f>IF(入力用!T421="","",入力用!T421)</f>
        <v/>
      </c>
      <c r="AE421" s="555" t="str">
        <f>IF(入力用!U421="","",入力用!U421)</f>
        <v/>
      </c>
      <c r="AF421" s="556"/>
      <c r="AG421" s="557"/>
      <c r="AH421" s="97" t="str">
        <f>IF(入力用!$AV421&lt;0,"▲","")</f>
        <v/>
      </c>
      <c r="AI421" s="99"/>
      <c r="AJ421" s="564" t="str">
        <f>IF(ABS(入力用!$AV421)&lt;100000,"",RIGHTB(INT(ABS(入力用!$AV421)/100000),1))</f>
        <v/>
      </c>
      <c r="AK421" s="565" t="str">
        <f>IF(ABS(入力用!$AV421)&lt;10000,"",RIGHTB(INT(ABS(入力用!$AV421)/10000),1))</f>
        <v/>
      </c>
      <c r="AL421" s="567" t="str">
        <f>IF(ABS(入力用!$AV421)&lt;1000,"",RIGHTB(INT(ABS(入力用!$AV421)/1000),1))</f>
        <v/>
      </c>
      <c r="AM421" s="564" t="str">
        <f>IF(ABS(入力用!$AV421)&lt;100,"",RIGHTB(INT(ABS(入力用!$AV421)/100),1))</f>
        <v/>
      </c>
      <c r="AN421" s="565" t="str">
        <f>IF(ABS(入力用!$AV421)&lt;10,"",RIGHTB(INT(ABS(入力用!$AV421)/10),1))</f>
        <v/>
      </c>
      <c r="AO421" s="542" t="str">
        <f>IF(ABS(入力用!$AV421)&lt;1,"",RIGHTB(入力用!$AV421,1))</f>
        <v/>
      </c>
      <c r="AP421" s="511" t="str">
        <f>IF(入力用!X421="","",IF(入力用!$AM421=3,"",RIGHTB(INT(入力用!$AT421/10),1)))</f>
        <v/>
      </c>
      <c r="AQ421" s="512" t="str">
        <f>IF(入力用!X421="","",RIGHTB(入力用!$AT421,1))</f>
        <v/>
      </c>
      <c r="AR421" s="514" t="s">
        <v>48</v>
      </c>
      <c r="AS421" s="97" t="str">
        <f>IF(入力用!$AV421&lt;0,"▲","")</f>
        <v/>
      </c>
      <c r="AT421" s="67"/>
      <c r="AU421" s="565" t="str">
        <f>IF(ABS(入力用!$BE421)&lt;10000,"",RIGHTB(INT(ABS(入力用!$BE421)/10000),1))</f>
        <v/>
      </c>
      <c r="AV421" s="567" t="str">
        <f>IF(ABS(入力用!$BE421)&lt;1000,"",RIGHTB(INT(ABS(入力用!$BE421)/1000),1))</f>
        <v/>
      </c>
      <c r="AW421" s="564" t="str">
        <f>IF(ABS(入力用!$BE421)&lt;100,"",RIGHTB(INT(ABS(入力用!$BE421)/100),1))</f>
        <v/>
      </c>
      <c r="AX421" s="565" t="str">
        <f>IF(ABS(入力用!$BE421)&lt;10,"",RIGHTB(INT(ABS(入力用!$BE421)/10),1))</f>
        <v/>
      </c>
      <c r="AY421" s="542" t="str">
        <f>IF(ABS(入力用!$BE421)=0,"",RIGHTB(入力用!$BE421,1))</f>
        <v/>
      </c>
      <c r="AZ421" s="410"/>
      <c r="BA421" s="568"/>
      <c r="BB421" s="568"/>
      <c r="BC421" s="569"/>
      <c r="BD421" s="412"/>
      <c r="BE421" s="413"/>
      <c r="BF421" s="413"/>
      <c r="BG421" s="413"/>
      <c r="BH421" s="413"/>
      <c r="BI421" s="414"/>
      <c r="BJ421" s="415"/>
      <c r="BK421" s="416"/>
      <c r="BL421" s="417"/>
      <c r="BM421" s="418"/>
      <c r="BN421" s="493"/>
      <c r="BO421" s="417"/>
      <c r="BP421" s="418"/>
      <c r="BQ421" s="493"/>
      <c r="BR421" s="563"/>
      <c r="BS421" s="566"/>
      <c r="BT421" s="475"/>
      <c r="BU421" s="418"/>
      <c r="BV421" s="493"/>
      <c r="BW421" s="417"/>
      <c r="BX421" s="418"/>
      <c r="BY421" s="493"/>
      <c r="BZ421" s="563"/>
      <c r="CA421" s="474"/>
    </row>
    <row r="422" spans="1:79" ht="13.5" customHeight="1" x14ac:dyDescent="0.15">
      <c r="A422" s="435"/>
      <c r="B422" s="430"/>
      <c r="C422" s="431"/>
      <c r="D422" s="431"/>
      <c r="E422" s="431"/>
      <c r="F422" s="431"/>
      <c r="G422" s="431"/>
      <c r="H422" s="431"/>
      <c r="I422" s="432"/>
      <c r="J422" s="547" t="str">
        <f>IF(入力用!F422="","",入力用!F422)</f>
        <v/>
      </c>
      <c r="K422" s="548"/>
      <c r="L422" s="548"/>
      <c r="M422" s="548"/>
      <c r="N422" s="548"/>
      <c r="O422" s="549"/>
      <c r="P422" s="430"/>
      <c r="Q422" s="431"/>
      <c r="R422" s="431"/>
      <c r="S422" s="431"/>
      <c r="T422" s="431"/>
      <c r="U422" s="431"/>
      <c r="V422" s="431"/>
      <c r="W422" s="431"/>
      <c r="X422" s="431"/>
      <c r="Y422" s="431"/>
      <c r="Z422" s="431"/>
      <c r="AA422" s="432"/>
      <c r="AB422" s="430"/>
      <c r="AC422" s="432"/>
      <c r="AD422" s="554"/>
      <c r="AE422" s="558"/>
      <c r="AF422" s="559"/>
      <c r="AG422" s="560"/>
      <c r="AH422" s="100" t="str">
        <f>IF(ABS(入力用!$AV421)&lt;10000000,"",RIGHTB(INT(ABS(入力用!$AV421)/10000000),1))</f>
        <v/>
      </c>
      <c r="AI422" s="101" t="str">
        <f>IF(ABS(入力用!$AV421)&lt;1000000,"",RIGHTB(INT(ABS(入力用!$AV421)/1000000),1))</f>
        <v/>
      </c>
      <c r="AJ422" s="564"/>
      <c r="AK422" s="565"/>
      <c r="AL422" s="567"/>
      <c r="AM422" s="564"/>
      <c r="AN422" s="565"/>
      <c r="AO422" s="542"/>
      <c r="AP422" s="511"/>
      <c r="AQ422" s="513"/>
      <c r="AR422" s="514"/>
      <c r="AS422" s="91" t="str">
        <f>IF(ABS(入力用!$BE421)&lt;1000000,"",RIGHTB(INT(ABS(入力用!$BE421)/1000000),1))</f>
        <v/>
      </c>
      <c r="AT422" s="68" t="str">
        <f>IF(ABS(入力用!$BE421)&lt;100000,"",RIGHTB(INT(ABS(入力用!$BE421)/100000),1))</f>
        <v/>
      </c>
      <c r="AU422" s="565"/>
      <c r="AV422" s="567"/>
      <c r="AW422" s="564"/>
      <c r="AX422" s="565"/>
      <c r="AY422" s="542"/>
      <c r="AZ422" s="411"/>
      <c r="BA422" s="388"/>
      <c r="BB422" s="388"/>
      <c r="BC422" s="390"/>
      <c r="BD422" s="378"/>
      <c r="BE422" s="379"/>
      <c r="BF422" s="379"/>
      <c r="BG422" s="379"/>
      <c r="BH422" s="379"/>
      <c r="BI422" s="380"/>
      <c r="BJ422" s="395"/>
      <c r="BK422" s="397"/>
      <c r="BL422" s="399"/>
      <c r="BM422" s="401"/>
      <c r="BN422" s="403"/>
      <c r="BO422" s="399"/>
      <c r="BP422" s="401"/>
      <c r="BQ422" s="403"/>
      <c r="BR422" s="405"/>
      <c r="BS422" s="566"/>
      <c r="BT422" s="409"/>
      <c r="BU422" s="401"/>
      <c r="BV422" s="403"/>
      <c r="BW422" s="399"/>
      <c r="BX422" s="401"/>
      <c r="BY422" s="403"/>
      <c r="BZ422" s="405"/>
      <c r="CA422" s="409"/>
    </row>
    <row r="423" spans="1:79" ht="13.5" customHeight="1" x14ac:dyDescent="0.15">
      <c r="A423" s="434" t="str">
        <f>IF(入力用!A423="","",入力用!A423)</f>
        <v/>
      </c>
      <c r="B423" s="427" t="str">
        <f>IF(入力用!B423="","",入力用!B423)</f>
        <v/>
      </c>
      <c r="C423" s="428"/>
      <c r="D423" s="428"/>
      <c r="E423" s="428"/>
      <c r="F423" s="428"/>
      <c r="G423" s="428"/>
      <c r="H423" s="428"/>
      <c r="I423" s="429"/>
      <c r="J423" s="570" t="str">
        <f>IF(入力用!F423="","",入力用!F423)</f>
        <v/>
      </c>
      <c r="K423" s="571"/>
      <c r="L423" s="571"/>
      <c r="M423" s="571"/>
      <c r="N423" s="571"/>
      <c r="O423" s="572"/>
      <c r="P423" s="427" t="str">
        <f>IF(入力用!G423="","",入力用!G423)</f>
        <v/>
      </c>
      <c r="Q423" s="428"/>
      <c r="R423" s="428"/>
      <c r="S423" s="428"/>
      <c r="T423" s="428"/>
      <c r="U423" s="428"/>
      <c r="V423" s="428"/>
      <c r="W423" s="428"/>
      <c r="X423" s="428"/>
      <c r="Y423" s="428"/>
      <c r="Z423" s="428"/>
      <c r="AA423" s="429"/>
      <c r="AB423" s="427" t="str">
        <f>IF(入力用!R423="","",入力用!R423)</f>
        <v/>
      </c>
      <c r="AC423" s="429"/>
      <c r="AD423" s="553" t="str">
        <f>IF(入力用!T423="","",入力用!T423)</f>
        <v/>
      </c>
      <c r="AE423" s="555" t="str">
        <f>IF(入力用!U423="","",入力用!U423)</f>
        <v/>
      </c>
      <c r="AF423" s="556"/>
      <c r="AG423" s="557"/>
      <c r="AH423" s="97" t="str">
        <f>IF(入力用!$AV423&lt;0,"▲","")</f>
        <v/>
      </c>
      <c r="AI423" s="99"/>
      <c r="AJ423" s="580" t="str">
        <f>IF(ABS(入力用!$AV423)&lt;100000,"",RIGHTB(INT(ABS(入力用!$AV423)/100000),1))</f>
        <v/>
      </c>
      <c r="AK423" s="582" t="str">
        <f>IF(ABS(入力用!$AV423)&lt;10000,"",RIGHTB(INT(ABS(入力用!$AV423)/10000),1))</f>
        <v/>
      </c>
      <c r="AL423" s="512" t="str">
        <f>IF(ABS(入力用!$AV423)&lt;1000,"",RIGHTB(INT(ABS(入力用!$AV423)/1000),1))</f>
        <v/>
      </c>
      <c r="AM423" s="580" t="str">
        <f>IF(ABS(入力用!$AV423)&lt;100,"",RIGHTB(INT(ABS(入力用!$AV423)/100),1))</f>
        <v/>
      </c>
      <c r="AN423" s="582" t="str">
        <f>IF(ABS(入力用!$AV423)&lt;10,"",RIGHTB(INT(ABS(入力用!$AV423)/10),1))</f>
        <v/>
      </c>
      <c r="AO423" s="585" t="str">
        <f>IF(ABS(入力用!$AV423)&lt;1,"",RIGHTB(入力用!$AV423,1))</f>
        <v/>
      </c>
      <c r="AP423" s="511" t="str">
        <f>IF(入力用!X423="","",IF(入力用!$AM423=3,"",RIGHTB(INT(入力用!$AT423/10),1)))</f>
        <v/>
      </c>
      <c r="AQ423" s="512" t="str">
        <f>IF(入力用!X423="","",RIGHTB(入力用!$AT423,1))</f>
        <v/>
      </c>
      <c r="AR423" s="588" t="s">
        <v>48</v>
      </c>
      <c r="AS423" s="97" t="str">
        <f>IF(入力用!$AV423&lt;0,"▲","")</f>
        <v/>
      </c>
      <c r="AT423" s="98"/>
      <c r="AU423" s="582" t="str">
        <f>IF(ABS(入力用!$BE423)&lt;10000,"",RIGHTB(INT(ABS(入力用!$BE423)/10000),1))</f>
        <v/>
      </c>
      <c r="AV423" s="512" t="str">
        <f>IF(ABS(入力用!$BE423)&lt;1000,"",RIGHTB(INT(ABS(入力用!$BE423)/1000),1))</f>
        <v/>
      </c>
      <c r="AW423" s="580" t="str">
        <f>IF(ABS(入力用!$BE423)&lt;100,"",RIGHTB(INT(ABS(入力用!$BE423)/100),1))</f>
        <v/>
      </c>
      <c r="AX423" s="582" t="str">
        <f>IF(ABS(入力用!$BE423)&lt;10,"",RIGHTB(INT(ABS(入力用!$BE423)/10),1))</f>
        <v/>
      </c>
      <c r="AY423" s="542" t="str">
        <f>IF(ABS(入力用!$BE423)=0,"",RIGHTB(入力用!$BE423,1))</f>
        <v/>
      </c>
      <c r="AZ423" s="410"/>
      <c r="BA423" s="568"/>
      <c r="BB423" s="568"/>
      <c r="BC423" s="569"/>
      <c r="BD423" s="412"/>
      <c r="BE423" s="413"/>
      <c r="BF423" s="413"/>
      <c r="BG423" s="413"/>
      <c r="BH423" s="413"/>
      <c r="BI423" s="414"/>
      <c r="BJ423" s="415"/>
      <c r="BK423" s="416"/>
      <c r="BL423" s="417"/>
      <c r="BM423" s="418"/>
      <c r="BN423" s="493"/>
      <c r="BO423" s="417"/>
      <c r="BP423" s="418"/>
      <c r="BQ423" s="493"/>
      <c r="BR423" s="563"/>
      <c r="BS423" s="566"/>
      <c r="BT423" s="475"/>
      <c r="BU423" s="418"/>
      <c r="BV423" s="493"/>
      <c r="BW423" s="417"/>
      <c r="BX423" s="418"/>
      <c r="BY423" s="493"/>
      <c r="BZ423" s="563"/>
      <c r="CA423" s="474"/>
    </row>
    <row r="424" spans="1:79" ht="13.5" customHeight="1" thickBot="1" x14ac:dyDescent="0.2">
      <c r="A424" s="573"/>
      <c r="B424" s="574"/>
      <c r="C424" s="590"/>
      <c r="D424" s="590"/>
      <c r="E424" s="590"/>
      <c r="F424" s="590"/>
      <c r="G424" s="590"/>
      <c r="H424" s="590"/>
      <c r="I424" s="575"/>
      <c r="J424" s="602" t="str">
        <f>IF(入力用!F424="","",入力用!F424)</f>
        <v/>
      </c>
      <c r="K424" s="603"/>
      <c r="L424" s="603"/>
      <c r="M424" s="603"/>
      <c r="N424" s="603"/>
      <c r="O424" s="604"/>
      <c r="P424" s="574"/>
      <c r="Q424" s="590"/>
      <c r="R424" s="590"/>
      <c r="S424" s="590"/>
      <c r="T424" s="590"/>
      <c r="U424" s="590"/>
      <c r="V424" s="590"/>
      <c r="W424" s="590"/>
      <c r="X424" s="590"/>
      <c r="Y424" s="590"/>
      <c r="Z424" s="590"/>
      <c r="AA424" s="575"/>
      <c r="AB424" s="574"/>
      <c r="AC424" s="575"/>
      <c r="AD424" s="576"/>
      <c r="AE424" s="577"/>
      <c r="AF424" s="578"/>
      <c r="AG424" s="579"/>
      <c r="AH424" s="43" t="str">
        <f>IF(ABS(入力用!$AV423)&lt;10000000,"",RIGHTB(INT(ABS(入力用!$AV423)/10000000),1))</f>
        <v/>
      </c>
      <c r="AI424" s="40" t="str">
        <f>IF(ABS(入力用!$AV423)&lt;1000000,"",RIGHTB(INT(ABS(入力用!$AV423)/1000000),1))</f>
        <v/>
      </c>
      <c r="AJ424" s="581"/>
      <c r="AK424" s="583"/>
      <c r="AL424" s="584"/>
      <c r="AM424" s="581"/>
      <c r="AN424" s="583"/>
      <c r="AO424" s="586"/>
      <c r="AP424" s="587"/>
      <c r="AQ424" s="584"/>
      <c r="AR424" s="589"/>
      <c r="AS424" s="87" t="str">
        <f>IF(ABS(入力用!$BE423)&lt;1000000,"",RIGHTB(INT(ABS(入力用!$BE423)/1000000),1))</f>
        <v/>
      </c>
      <c r="AT424" s="39" t="str">
        <f>IF(ABS(入力用!$BE423)&lt;100000,"",RIGHTB(INT(ABS(入力用!$BE423)/100000),1))</f>
        <v/>
      </c>
      <c r="AU424" s="583"/>
      <c r="AV424" s="584"/>
      <c r="AW424" s="581"/>
      <c r="AX424" s="583"/>
      <c r="AY424" s="591"/>
      <c r="AZ424" s="411"/>
      <c r="BA424" s="388"/>
      <c r="BB424" s="388"/>
      <c r="BC424" s="390"/>
      <c r="BD424" s="378"/>
      <c r="BE424" s="379"/>
      <c r="BF424" s="379"/>
      <c r="BG424" s="379"/>
      <c r="BH424" s="379"/>
      <c r="BI424" s="380"/>
      <c r="BJ424" s="395"/>
      <c r="BK424" s="397"/>
      <c r="BL424" s="399"/>
      <c r="BM424" s="401"/>
      <c r="BN424" s="403"/>
      <c r="BO424" s="399"/>
      <c r="BP424" s="401"/>
      <c r="BQ424" s="403"/>
      <c r="BR424" s="405"/>
      <c r="BS424" s="566"/>
      <c r="BT424" s="409"/>
      <c r="BU424" s="401"/>
      <c r="BV424" s="403"/>
      <c r="BW424" s="399"/>
      <c r="BX424" s="401"/>
      <c r="BY424" s="403"/>
      <c r="BZ424" s="405"/>
      <c r="CA424" s="409"/>
    </row>
    <row r="425" spans="1:79" ht="27" customHeight="1" thickBot="1" x14ac:dyDescent="0.2">
      <c r="A425" s="419" t="s">
        <v>28</v>
      </c>
      <c r="B425" s="419"/>
      <c r="C425" s="419"/>
      <c r="D425" s="419"/>
      <c r="E425" s="419"/>
      <c r="F425" s="419"/>
      <c r="G425" s="419"/>
      <c r="H425" s="419"/>
      <c r="I425" s="419"/>
      <c r="J425" s="419"/>
      <c r="K425" s="419"/>
      <c r="L425" s="419"/>
      <c r="M425" s="419"/>
      <c r="N425" s="419"/>
      <c r="O425" s="419"/>
      <c r="P425" s="419"/>
      <c r="Q425" s="419"/>
      <c r="R425" s="419"/>
      <c r="S425" s="419"/>
      <c r="T425" s="419"/>
      <c r="U425" s="419"/>
      <c r="V425" s="419"/>
      <c r="W425" s="419"/>
      <c r="X425" s="419"/>
      <c r="Y425" s="419"/>
      <c r="Z425" s="419"/>
      <c r="AA425" s="419"/>
      <c r="AB425" s="419"/>
      <c r="AC425" s="419"/>
      <c r="AD425" s="419"/>
      <c r="AE425" s="419"/>
      <c r="AF425" s="419"/>
      <c r="AG425" s="420"/>
      <c r="AH425" s="43" t="str">
        <f>IF(入力用!$AV425&lt;10000000,"",RIGHTB(INT(入力用!$AV425/10000000),1))</f>
        <v/>
      </c>
      <c r="AI425" s="40" t="str">
        <f>IF(入力用!$AV425&lt;1000000,"",RIGHTB(INT(入力用!$AV425/1000000),1))</f>
        <v/>
      </c>
      <c r="AJ425" s="39" t="str">
        <f>IF(入力用!$AV425&lt;100000,"",RIGHTB(INT(入力用!$AV425/100000),1))</f>
        <v/>
      </c>
      <c r="AK425" s="41" t="str">
        <f>IF(入力用!$AV425&lt;10000,"",RIGHTB(INT(入力用!$AV425/10000),1))</f>
        <v/>
      </c>
      <c r="AL425" s="40" t="str">
        <f>IF(入力用!$AV425&lt;1000,"",RIGHTB(INT(入力用!$AV425/1000),1))</f>
        <v/>
      </c>
      <c r="AM425" s="39" t="str">
        <f>IF(入力用!$AV425&lt;100,"",RIGHTB(INT(入力用!$AV425/100),1))</f>
        <v/>
      </c>
      <c r="AN425" s="41" t="str">
        <f>IF(入力用!$AV425&lt;10,"",RIGHTB(INT(入力用!$AV425/10),1))</f>
        <v/>
      </c>
      <c r="AO425" s="42" t="str">
        <f>IF(入力用!$AV425&lt;1,"",RIGHTB(入力用!$AV425,1))</f>
        <v/>
      </c>
      <c r="AP425" s="486"/>
      <c r="AQ425" s="487"/>
      <c r="AR425" s="488"/>
      <c r="AS425" s="87" t="str">
        <f>IF(入力用!$BE425&lt;1000000,"",RIGHTB(INT(入力用!$BE425/1000000),1))</f>
        <v/>
      </c>
      <c r="AT425" s="39" t="str">
        <f>IF(入力用!$BE425&lt;100000,"",RIGHTB(INT(入力用!$BE425/100000),1))</f>
        <v/>
      </c>
      <c r="AU425" s="41" t="str">
        <f>IF(入力用!$BE425&lt;10000,"",RIGHTB(INT(入力用!$BE425/10000),1))</f>
        <v/>
      </c>
      <c r="AV425" s="40" t="str">
        <f>IF(入力用!$BE425&lt;1000,"",RIGHTB(INT(入力用!$BE425/1000),1))</f>
        <v/>
      </c>
      <c r="AW425" s="39" t="str">
        <f>IF(入力用!$BE425&lt;100,"",RIGHTB(INT(入力用!$BE425/100),1))</f>
        <v/>
      </c>
      <c r="AX425" s="41" t="str">
        <f>IF(入力用!$BE425&lt;10,"",RIGHTB(INT(入力用!$BE425/10),1))</f>
        <v/>
      </c>
      <c r="AY425" s="42" t="str">
        <f>IF(入力用!$BE425&lt;1,"",RIGHTB(INT(入力用!$BE425/1),1))</f>
        <v/>
      </c>
      <c r="AZ425" s="69"/>
      <c r="BA425" s="70"/>
      <c r="BB425" s="70"/>
      <c r="BC425" s="71"/>
      <c r="BD425" s="378"/>
      <c r="BE425" s="379"/>
      <c r="BF425" s="379"/>
      <c r="BG425" s="379"/>
      <c r="BH425" s="379"/>
      <c r="BI425" s="380"/>
      <c r="BJ425" s="44"/>
      <c r="BK425" s="32"/>
      <c r="BL425" s="33"/>
      <c r="BM425" s="34"/>
      <c r="BN425" s="35"/>
      <c r="BO425" s="33"/>
      <c r="BP425" s="34"/>
      <c r="BQ425" s="35"/>
      <c r="BR425" s="36"/>
      <c r="BS425" s="38"/>
      <c r="BT425" s="37"/>
      <c r="BU425" s="34"/>
      <c r="BV425" s="35"/>
      <c r="BW425" s="33"/>
      <c r="BX425" s="34"/>
      <c r="BY425" s="35"/>
      <c r="BZ425" s="36"/>
      <c r="CA425" s="45"/>
    </row>
    <row r="426" spans="1:79" ht="27" customHeight="1" thickBot="1" x14ac:dyDescent="0.2">
      <c r="A426" s="76" t="s">
        <v>67</v>
      </c>
      <c r="B426" s="374" t="s">
        <v>69</v>
      </c>
      <c r="C426" s="375"/>
      <c r="D426" s="375"/>
      <c r="E426" s="376"/>
      <c r="F426" s="85" t="str">
        <f>IF(入力用!$P426&lt;10000000,"",RIGHTB(INT(入力用!$P426/10000000),1))</f>
        <v/>
      </c>
      <c r="G426" s="79" t="str">
        <f>IF(入力用!$P426&lt;1000000,"",RIGHTB(INT(入力用!$P426/1000000),1))</f>
        <v/>
      </c>
      <c r="H426" s="77" t="str">
        <f>IF(入力用!$P426&lt;100000,"",RIGHTB(INT(入力用!$P426/100000),1))</f>
        <v/>
      </c>
      <c r="I426" s="78" t="str">
        <f>IF(入力用!$P426&lt;10000,"",RIGHTB(INT(入力用!$P426/10000),1))</f>
        <v/>
      </c>
      <c r="J426" s="79" t="str">
        <f>IF(入力用!$P426&lt;1000,"",RIGHTB(INT(入力用!$P426/1000),1))</f>
        <v/>
      </c>
      <c r="K426" s="77" t="str">
        <f>IF(入力用!$P426&lt;100,"",RIGHTB(INT(入力用!$P426/100),1))</f>
        <v/>
      </c>
      <c r="L426" s="78" t="str">
        <f>IF(入力用!$P426&lt;10,"",RIGHTB(INT(入力用!$P426/10),1))</f>
        <v/>
      </c>
      <c r="M426" s="80" t="str">
        <f>IF(入力用!$P426&lt;1,"",RIGHTB(入力用!$P426,1))</f>
        <v/>
      </c>
      <c r="N426" s="605" t="s">
        <v>70</v>
      </c>
      <c r="O426" s="605"/>
      <c r="P426" s="605"/>
      <c r="Q426" s="605"/>
      <c r="R426" s="595"/>
      <c r="S426" s="86" t="str">
        <f>IF(入力用!$W426&lt;1000000,"",RIGHTB(INT(入力用!$W426/1000000),1))</f>
        <v/>
      </c>
      <c r="T426" s="77" t="str">
        <f>IF(入力用!$W426&lt;100000,"",RIGHTB(INT(入力用!$W426/100000),1))</f>
        <v/>
      </c>
      <c r="U426" s="78" t="str">
        <f>IF(入力用!$W426&lt;10000,"",RIGHTB(INT(入力用!$W426/10000),1))</f>
        <v/>
      </c>
      <c r="V426" s="79" t="str">
        <f>IF(入力用!$W426&lt;1000,"",RIGHTB(INT(入力用!$W426/1000),1))</f>
        <v/>
      </c>
      <c r="W426" s="77" t="str">
        <f>IF(入力用!$W426&lt;100,"",RIGHTB(INT(入力用!$W426/100),1))</f>
        <v/>
      </c>
      <c r="X426" s="78" t="str">
        <f>IF(入力用!$W426&lt;10,"",RIGHTB(INT(入力用!$W426/10),1))</f>
        <v/>
      </c>
      <c r="Y426" s="80" t="str">
        <f>IF(入力用!$W426&lt;1,"",RIGHTB(INT(入力用!$W426/1),1))</f>
        <v/>
      </c>
      <c r="Z426" s="82"/>
      <c r="AA426" s="592" t="s">
        <v>71</v>
      </c>
      <c r="AB426" s="593"/>
      <c r="AC426" s="594"/>
      <c r="AD426" s="595" t="s">
        <v>69</v>
      </c>
      <c r="AE426" s="593"/>
      <c r="AF426" s="594"/>
      <c r="AG426" s="85" t="str">
        <f>IF(入力用!$BA426&lt;10000000,"",RIGHTB(INT(入力用!$BA426/10000000),1))</f>
        <v/>
      </c>
      <c r="AH426" s="79" t="str">
        <f>IF(入力用!$BA426&lt;1000000,"",RIGHTB(INT(入力用!$BA426/1000000),1))</f>
        <v/>
      </c>
      <c r="AI426" s="77" t="str">
        <f>IF(入力用!$BA426&lt;100000,"",RIGHTB(INT(入力用!$BA426/100000),1))</f>
        <v/>
      </c>
      <c r="AJ426" s="78" t="str">
        <f>IF(入力用!$BA426&lt;10000,"",RIGHTB(INT(入力用!$BA426/10000),1))</f>
        <v/>
      </c>
      <c r="AK426" s="79" t="str">
        <f>IF(入力用!$BA426&lt;1000,"",RIGHTB(INT(入力用!$BA426/1000),1))</f>
        <v/>
      </c>
      <c r="AL426" s="77" t="str">
        <f>IF(入力用!$BA426&lt;100,"",RIGHTB(INT(入力用!$BA426/100),1))</f>
        <v/>
      </c>
      <c r="AM426" s="78" t="str">
        <f>IF(入力用!$BA426&lt;10,"",RIGHTB(INT(入力用!$BA426/10),1))</f>
        <v/>
      </c>
      <c r="AN426" s="80" t="str">
        <f>IF(入力用!$BA426=0,"",RIGHTB(INT(入力用!$BA426/1),1))</f>
        <v/>
      </c>
      <c r="AO426" s="596" t="s">
        <v>70</v>
      </c>
      <c r="AP426" s="597"/>
      <c r="AQ426" s="597"/>
      <c r="AR426" s="597"/>
      <c r="AS426" s="597"/>
      <c r="AT426" s="597"/>
      <c r="AU426" s="597"/>
      <c r="AV426" s="598"/>
      <c r="AW426" s="86" t="str">
        <f>IF(入力用!$BI426&lt;1000000,"",RIGHTB(INT(入力用!$BI426/1000000),1))</f>
        <v/>
      </c>
      <c r="AX426" s="77" t="str">
        <f>IF(入力用!$BI426&lt;100000,"",RIGHTB(INT(入力用!$BI426/100000),1))</f>
        <v/>
      </c>
      <c r="AY426" s="78" t="str">
        <f>IF(入力用!$BI426&lt;10000,"",RIGHTB(INT(入力用!$BI426/10000),1))</f>
        <v/>
      </c>
      <c r="AZ426" s="79" t="str">
        <f>IF(入力用!$BI426&lt;1000,"",RIGHTB(INT(入力用!$BI426/1000),1))</f>
        <v/>
      </c>
      <c r="BA426" s="77" t="str">
        <f>IF(入力用!$BI426&lt;100,"",RIGHTB(INT(入力用!$BI426/100),1))</f>
        <v/>
      </c>
      <c r="BB426" s="78" t="str">
        <f>IF(入力用!$BI426&lt;10,"",RIGHTB(INT(入力用!$BI426/10),1))</f>
        <v/>
      </c>
      <c r="BC426" s="80" t="str">
        <f>IF(入力用!$BI426=0,"",RIGHTB(INT(入力用!$BI426/1),1))</f>
        <v/>
      </c>
      <c r="BD426" s="83"/>
      <c r="BE426" s="83"/>
      <c r="BF426" s="83"/>
      <c r="BG426" s="83"/>
      <c r="BH426" s="83"/>
      <c r="BI426" s="83"/>
      <c r="BJ426" s="83"/>
      <c r="BK426" s="83"/>
      <c r="BL426" s="83"/>
      <c r="BM426" s="83"/>
      <c r="BN426" s="83"/>
      <c r="BO426" s="83"/>
      <c r="BP426" s="83"/>
      <c r="BQ426" s="83"/>
      <c r="BR426" s="83"/>
      <c r="BS426" s="83"/>
      <c r="BT426" s="83"/>
      <c r="BU426" s="83"/>
      <c r="BV426" s="83"/>
      <c r="BW426" s="83"/>
      <c r="BX426" s="83"/>
      <c r="BY426" s="83"/>
      <c r="BZ426" s="83"/>
      <c r="CA426" s="84"/>
    </row>
    <row r="427" spans="1:79" ht="9.75" customHeight="1" x14ac:dyDescent="0.15"/>
    <row r="428" spans="1:79" ht="30" customHeight="1" x14ac:dyDescent="0.15">
      <c r="AK428" s="24"/>
      <c r="AL428" s="24"/>
      <c r="AM428" s="24"/>
      <c r="AN428" s="24"/>
      <c r="AO428" s="24"/>
      <c r="AP428" s="24"/>
      <c r="AQ428" s="24"/>
      <c r="AR428" s="24"/>
      <c r="AS428" s="489" t="s">
        <v>53</v>
      </c>
      <c r="AT428" s="490"/>
      <c r="AU428" s="490"/>
      <c r="AV428" s="490"/>
      <c r="AW428" s="490"/>
      <c r="AX428" s="490"/>
      <c r="AY428" s="490"/>
      <c r="AZ428" s="490"/>
      <c r="BA428" s="27"/>
      <c r="BB428" s="28"/>
      <c r="BC428" s="27"/>
      <c r="BD428" s="29"/>
      <c r="BE428" s="28"/>
      <c r="BF428" s="27"/>
      <c r="BG428" s="29"/>
      <c r="BH428" s="30"/>
      <c r="BL428" s="48"/>
      <c r="BM428" s="377" t="s">
        <v>22</v>
      </c>
      <c r="BN428" s="377"/>
      <c r="BO428" s="463"/>
      <c r="BP428" s="463"/>
      <c r="BQ428" s="463"/>
      <c r="BR428" s="463"/>
      <c r="BS428" s="47" t="s">
        <v>23</v>
      </c>
      <c r="BT428" s="463"/>
      <c r="BU428" s="463"/>
      <c r="BV428" s="463"/>
      <c r="BW428" s="463"/>
      <c r="BX428" s="377" t="s">
        <v>27</v>
      </c>
      <c r="BY428" s="377"/>
      <c r="BZ428" s="453"/>
      <c r="CA428" s="453"/>
    </row>
  </sheetData>
  <mergeCells count="6250">
    <mergeCell ref="BZ421:BZ422"/>
    <mergeCell ref="BC421:BC422"/>
    <mergeCell ref="BD421:BI422"/>
    <mergeCell ref="BJ421:BJ422"/>
    <mergeCell ref="BK421:BK422"/>
    <mergeCell ref="AS428:AZ428"/>
    <mergeCell ref="BM428:BN428"/>
    <mergeCell ref="BO428:BR428"/>
    <mergeCell ref="BT428:BW428"/>
    <mergeCell ref="BX428:BY428"/>
    <mergeCell ref="BZ428:CA428"/>
    <mergeCell ref="CA423:CA424"/>
    <mergeCell ref="J424:O424"/>
    <mergeCell ref="A425:AG425"/>
    <mergeCell ref="AP425:AR425"/>
    <mergeCell ref="BD425:BI425"/>
    <mergeCell ref="B426:E426"/>
    <mergeCell ref="N426:R426"/>
    <mergeCell ref="AA426:AC426"/>
    <mergeCell ref="AD426:AF426"/>
    <mergeCell ref="AO426:AV426"/>
    <mergeCell ref="BR423:BR424"/>
    <mergeCell ref="BS423:BS424"/>
    <mergeCell ref="BT423:BT424"/>
    <mergeCell ref="BU423:BU424"/>
    <mergeCell ref="BV423:BV424"/>
    <mergeCell ref="BW423:BW424"/>
    <mergeCell ref="BX423:BX424"/>
    <mergeCell ref="BY423:BY424"/>
    <mergeCell ref="BZ423:BZ424"/>
    <mergeCell ref="BD423:BI424"/>
    <mergeCell ref="BJ423:BJ424"/>
    <mergeCell ref="BB421:BB422"/>
    <mergeCell ref="BP423:BP424"/>
    <mergeCell ref="BQ423:BQ424"/>
    <mergeCell ref="AU423:AU424"/>
    <mergeCell ref="AV423:AV424"/>
    <mergeCell ref="AW423:AW424"/>
    <mergeCell ref="AX423:AX424"/>
    <mergeCell ref="AY423:AY424"/>
    <mergeCell ref="AZ423:AZ424"/>
    <mergeCell ref="BA423:BA424"/>
    <mergeCell ref="BB423:BB424"/>
    <mergeCell ref="BC423:BC424"/>
    <mergeCell ref="BU421:BU422"/>
    <mergeCell ref="BV421:BV422"/>
    <mergeCell ref="BW421:BW422"/>
    <mergeCell ref="BX421:BX422"/>
    <mergeCell ref="BY421:BY422"/>
    <mergeCell ref="BK423:BK424"/>
    <mergeCell ref="BL423:BL424"/>
    <mergeCell ref="BM423:BM424"/>
    <mergeCell ref="BN423:BN424"/>
    <mergeCell ref="BO423:BO424"/>
    <mergeCell ref="BV419:BV420"/>
    <mergeCell ref="CA421:CA422"/>
    <mergeCell ref="J422:O422"/>
    <mergeCell ref="A423:A424"/>
    <mergeCell ref="B423:I424"/>
    <mergeCell ref="J423:O423"/>
    <mergeCell ref="P423:AA424"/>
    <mergeCell ref="AB423:AC424"/>
    <mergeCell ref="AD423:AD424"/>
    <mergeCell ref="AE423:AG424"/>
    <mergeCell ref="AJ423:AJ424"/>
    <mergeCell ref="AK423:AK424"/>
    <mergeCell ref="AL423:AL424"/>
    <mergeCell ref="AM423:AM424"/>
    <mergeCell ref="AN423:AN424"/>
    <mergeCell ref="AO423:AO424"/>
    <mergeCell ref="AP423:AP424"/>
    <mergeCell ref="AQ423:AQ424"/>
    <mergeCell ref="AR423:AR424"/>
    <mergeCell ref="BL421:BL422"/>
    <mergeCell ref="BM421:BM422"/>
    <mergeCell ref="BN421:BN422"/>
    <mergeCell ref="BO421:BO422"/>
    <mergeCell ref="BP421:BP422"/>
    <mergeCell ref="BQ421:BQ422"/>
    <mergeCell ref="BR421:BR422"/>
    <mergeCell ref="BS421:BS422"/>
    <mergeCell ref="BT421:BT422"/>
    <mergeCell ref="AX421:AX422"/>
    <mergeCell ref="AY421:AY422"/>
    <mergeCell ref="AZ421:AZ422"/>
    <mergeCell ref="BA421:BA422"/>
    <mergeCell ref="AV419:AV420"/>
    <mergeCell ref="AW419:AW420"/>
    <mergeCell ref="AX419:AX420"/>
    <mergeCell ref="BX419:BX420"/>
    <mergeCell ref="BY419:BY420"/>
    <mergeCell ref="BZ419:BZ420"/>
    <mergeCell ref="CA419:CA420"/>
    <mergeCell ref="J420:O420"/>
    <mergeCell ref="A421:A422"/>
    <mergeCell ref="B421:I422"/>
    <mergeCell ref="J421:O421"/>
    <mergeCell ref="P421:AA422"/>
    <mergeCell ref="AB421:AC422"/>
    <mergeCell ref="AD421:AD422"/>
    <mergeCell ref="AE421:AG422"/>
    <mergeCell ref="AJ421:AJ422"/>
    <mergeCell ref="AK421:AK422"/>
    <mergeCell ref="AL421:AL422"/>
    <mergeCell ref="AM421:AM422"/>
    <mergeCell ref="AN421:AN422"/>
    <mergeCell ref="AO421:AO422"/>
    <mergeCell ref="AP421:AP422"/>
    <mergeCell ref="AQ421:AQ422"/>
    <mergeCell ref="AR421:AR422"/>
    <mergeCell ref="AU421:AU422"/>
    <mergeCell ref="AV421:AV422"/>
    <mergeCell ref="AW421:AW422"/>
    <mergeCell ref="BO419:BO420"/>
    <mergeCell ref="BP419:BP420"/>
    <mergeCell ref="BQ419:BQ420"/>
    <mergeCell ref="BR419:BR420"/>
    <mergeCell ref="BS419:BS420"/>
    <mergeCell ref="A419:A420"/>
    <mergeCell ref="B419:I420"/>
    <mergeCell ref="J419:O419"/>
    <mergeCell ref="P419:AA420"/>
    <mergeCell ref="AB419:AC420"/>
    <mergeCell ref="AD419:AD420"/>
    <mergeCell ref="AE419:AG420"/>
    <mergeCell ref="AJ419:AJ420"/>
    <mergeCell ref="AK419:AK420"/>
    <mergeCell ref="AL419:AL420"/>
    <mergeCell ref="AM419:AM420"/>
    <mergeCell ref="AN419:AN420"/>
    <mergeCell ref="AO419:AO420"/>
    <mergeCell ref="AP419:AP420"/>
    <mergeCell ref="AQ419:AQ420"/>
    <mergeCell ref="AR419:AR420"/>
    <mergeCell ref="AU419:AU420"/>
    <mergeCell ref="AY419:AY420"/>
    <mergeCell ref="AZ419:AZ420"/>
    <mergeCell ref="BR417:BR418"/>
    <mergeCell ref="BS417:BS418"/>
    <mergeCell ref="BT417:BT418"/>
    <mergeCell ref="BU417:BU418"/>
    <mergeCell ref="BV417:BV418"/>
    <mergeCell ref="BW417:BW418"/>
    <mergeCell ref="BX417:BX418"/>
    <mergeCell ref="BY417:BY418"/>
    <mergeCell ref="BZ417:BZ418"/>
    <mergeCell ref="BD417:BI418"/>
    <mergeCell ref="BJ417:BJ418"/>
    <mergeCell ref="BK417:BK418"/>
    <mergeCell ref="BL417:BL418"/>
    <mergeCell ref="BM417:BM418"/>
    <mergeCell ref="BN417:BN418"/>
    <mergeCell ref="BO417:BO418"/>
    <mergeCell ref="BP417:BP418"/>
    <mergeCell ref="BQ417:BQ418"/>
    <mergeCell ref="BW419:BW420"/>
    <mergeCell ref="BA419:BA420"/>
    <mergeCell ref="BB419:BB420"/>
    <mergeCell ref="BC419:BC420"/>
    <mergeCell ref="BD419:BI420"/>
    <mergeCell ref="BJ419:BJ420"/>
    <mergeCell ref="BK419:BK420"/>
    <mergeCell ref="BL419:BL420"/>
    <mergeCell ref="BM419:BM420"/>
    <mergeCell ref="BN419:BN420"/>
    <mergeCell ref="BT419:BT420"/>
    <mergeCell ref="BU419:BU420"/>
    <mergeCell ref="AZ417:AZ418"/>
    <mergeCell ref="BA417:BA418"/>
    <mergeCell ref="BB417:BB418"/>
    <mergeCell ref="BC417:BC418"/>
    <mergeCell ref="BU415:BU416"/>
    <mergeCell ref="BV415:BV416"/>
    <mergeCell ref="BW415:BW416"/>
    <mergeCell ref="BX415:BX416"/>
    <mergeCell ref="BY415:BY416"/>
    <mergeCell ref="BZ415:BZ416"/>
    <mergeCell ref="CA415:CA416"/>
    <mergeCell ref="J416:O416"/>
    <mergeCell ref="BM415:BM416"/>
    <mergeCell ref="BN415:BN416"/>
    <mergeCell ref="BO415:BO416"/>
    <mergeCell ref="BP415:BP416"/>
    <mergeCell ref="BQ415:BQ416"/>
    <mergeCell ref="BR415:BR416"/>
    <mergeCell ref="BS415:BS416"/>
    <mergeCell ref="BT415:BT416"/>
    <mergeCell ref="CA417:CA418"/>
    <mergeCell ref="J418:O418"/>
    <mergeCell ref="BV413:BV414"/>
    <mergeCell ref="A417:A418"/>
    <mergeCell ref="B417:I418"/>
    <mergeCell ref="J417:O417"/>
    <mergeCell ref="P417:AA418"/>
    <mergeCell ref="AB417:AC418"/>
    <mergeCell ref="AD417:AD418"/>
    <mergeCell ref="AE417:AG418"/>
    <mergeCell ref="AJ417:AJ418"/>
    <mergeCell ref="AK417:AK418"/>
    <mergeCell ref="AL417:AL418"/>
    <mergeCell ref="AM417:AM418"/>
    <mergeCell ref="AN417:AN418"/>
    <mergeCell ref="AO417:AO418"/>
    <mergeCell ref="AP417:AP418"/>
    <mergeCell ref="AQ417:AQ418"/>
    <mergeCell ref="AR417:AR418"/>
    <mergeCell ref="BL415:BL416"/>
    <mergeCell ref="AX415:AX416"/>
    <mergeCell ref="AY415:AY416"/>
    <mergeCell ref="AZ415:AZ416"/>
    <mergeCell ref="BA415:BA416"/>
    <mergeCell ref="BB415:BB416"/>
    <mergeCell ref="BC415:BC416"/>
    <mergeCell ref="BD415:BI416"/>
    <mergeCell ref="BJ415:BJ416"/>
    <mergeCell ref="BK415:BK416"/>
    <mergeCell ref="AU417:AU418"/>
    <mergeCell ref="AV417:AV418"/>
    <mergeCell ref="AW417:AW418"/>
    <mergeCell ref="AX417:AX418"/>
    <mergeCell ref="AY417:AY418"/>
    <mergeCell ref="AV413:AV414"/>
    <mergeCell ref="AW413:AW414"/>
    <mergeCell ref="AX413:AX414"/>
    <mergeCell ref="BX413:BX414"/>
    <mergeCell ref="BY413:BY414"/>
    <mergeCell ref="BZ413:BZ414"/>
    <mergeCell ref="CA413:CA414"/>
    <mergeCell ref="J414:O414"/>
    <mergeCell ref="A415:A416"/>
    <mergeCell ref="B415:I416"/>
    <mergeCell ref="J415:O415"/>
    <mergeCell ref="P415:AA416"/>
    <mergeCell ref="AB415:AC416"/>
    <mergeCell ref="AD415:AD416"/>
    <mergeCell ref="AE415:AG416"/>
    <mergeCell ref="AJ415:AJ416"/>
    <mergeCell ref="AK415:AK416"/>
    <mergeCell ref="AL415:AL416"/>
    <mergeCell ref="AM415:AM416"/>
    <mergeCell ref="AN415:AN416"/>
    <mergeCell ref="AO415:AO416"/>
    <mergeCell ref="AP415:AP416"/>
    <mergeCell ref="AQ415:AQ416"/>
    <mergeCell ref="AR415:AR416"/>
    <mergeCell ref="AU415:AU416"/>
    <mergeCell ref="AV415:AV416"/>
    <mergeCell ref="AW415:AW416"/>
    <mergeCell ref="BO413:BO414"/>
    <mergeCell ref="BP413:BP414"/>
    <mergeCell ref="BQ413:BQ414"/>
    <mergeCell ref="BR413:BR414"/>
    <mergeCell ref="BS413:BS414"/>
    <mergeCell ref="A413:A414"/>
    <mergeCell ref="B413:I414"/>
    <mergeCell ref="J413:O413"/>
    <mergeCell ref="P413:AA414"/>
    <mergeCell ref="AB413:AC414"/>
    <mergeCell ref="AD413:AD414"/>
    <mergeCell ref="AE413:AG414"/>
    <mergeCell ref="AJ413:AJ414"/>
    <mergeCell ref="AK413:AK414"/>
    <mergeCell ref="AL413:AL414"/>
    <mergeCell ref="AM413:AM414"/>
    <mergeCell ref="AN413:AN414"/>
    <mergeCell ref="AO413:AO414"/>
    <mergeCell ref="AP413:AP414"/>
    <mergeCell ref="AQ413:AQ414"/>
    <mergeCell ref="AR413:AR414"/>
    <mergeCell ref="AU413:AU414"/>
    <mergeCell ref="AY413:AY414"/>
    <mergeCell ref="AZ413:AZ414"/>
    <mergeCell ref="BR411:BR412"/>
    <mergeCell ref="BS411:BS412"/>
    <mergeCell ref="BT411:BT412"/>
    <mergeCell ref="BU411:BU412"/>
    <mergeCell ref="BV411:BV412"/>
    <mergeCell ref="BW411:BW412"/>
    <mergeCell ref="BX411:BX412"/>
    <mergeCell ref="BY411:BY412"/>
    <mergeCell ref="BZ411:BZ412"/>
    <mergeCell ref="BD411:BI412"/>
    <mergeCell ref="BJ411:BJ412"/>
    <mergeCell ref="BK411:BK412"/>
    <mergeCell ref="BL411:BL412"/>
    <mergeCell ref="BM411:BM412"/>
    <mergeCell ref="BN411:BN412"/>
    <mergeCell ref="BO411:BO412"/>
    <mergeCell ref="BP411:BP412"/>
    <mergeCell ref="BQ411:BQ412"/>
    <mergeCell ref="BW413:BW414"/>
    <mergeCell ref="BA413:BA414"/>
    <mergeCell ref="BB413:BB414"/>
    <mergeCell ref="BC413:BC414"/>
    <mergeCell ref="BD413:BI414"/>
    <mergeCell ref="BJ413:BJ414"/>
    <mergeCell ref="BK413:BK414"/>
    <mergeCell ref="BL413:BL414"/>
    <mergeCell ref="BM413:BM414"/>
    <mergeCell ref="BN413:BN414"/>
    <mergeCell ref="BT413:BT414"/>
    <mergeCell ref="BU413:BU414"/>
    <mergeCell ref="AZ411:AZ412"/>
    <mergeCell ref="BA411:BA412"/>
    <mergeCell ref="BB411:BB412"/>
    <mergeCell ref="BC411:BC412"/>
    <mergeCell ref="BU409:BU410"/>
    <mergeCell ref="BV409:BV410"/>
    <mergeCell ref="BW409:BW410"/>
    <mergeCell ref="BX409:BX410"/>
    <mergeCell ref="BY409:BY410"/>
    <mergeCell ref="BZ409:BZ410"/>
    <mergeCell ref="CA409:CA410"/>
    <mergeCell ref="J410:O410"/>
    <mergeCell ref="BM409:BM410"/>
    <mergeCell ref="BN409:BN410"/>
    <mergeCell ref="BO409:BO410"/>
    <mergeCell ref="BP409:BP410"/>
    <mergeCell ref="BQ409:BQ410"/>
    <mergeCell ref="BR409:BR410"/>
    <mergeCell ref="BS409:BS410"/>
    <mergeCell ref="BT409:BT410"/>
    <mergeCell ref="CA411:CA412"/>
    <mergeCell ref="J412:O412"/>
    <mergeCell ref="BV407:BV408"/>
    <mergeCell ref="A411:A412"/>
    <mergeCell ref="B411:I412"/>
    <mergeCell ref="J411:O411"/>
    <mergeCell ref="P411:AA412"/>
    <mergeCell ref="AB411:AC412"/>
    <mergeCell ref="AD411:AD412"/>
    <mergeCell ref="AE411:AG412"/>
    <mergeCell ref="AJ411:AJ412"/>
    <mergeCell ref="AK411:AK412"/>
    <mergeCell ref="AL411:AL412"/>
    <mergeCell ref="AM411:AM412"/>
    <mergeCell ref="AN411:AN412"/>
    <mergeCell ref="AO411:AO412"/>
    <mergeCell ref="AP411:AP412"/>
    <mergeCell ref="AQ411:AQ412"/>
    <mergeCell ref="AR411:AR412"/>
    <mergeCell ref="BL409:BL410"/>
    <mergeCell ref="AX409:AX410"/>
    <mergeCell ref="AY409:AY410"/>
    <mergeCell ref="AZ409:AZ410"/>
    <mergeCell ref="BA409:BA410"/>
    <mergeCell ref="BB409:BB410"/>
    <mergeCell ref="BC409:BC410"/>
    <mergeCell ref="BD409:BI410"/>
    <mergeCell ref="BJ409:BJ410"/>
    <mergeCell ref="BK409:BK410"/>
    <mergeCell ref="AU411:AU412"/>
    <mergeCell ref="AV411:AV412"/>
    <mergeCell ref="AW411:AW412"/>
    <mergeCell ref="AX411:AX412"/>
    <mergeCell ref="AY411:AY412"/>
    <mergeCell ref="AV407:AV408"/>
    <mergeCell ref="AW407:AW408"/>
    <mergeCell ref="AX407:AX408"/>
    <mergeCell ref="BX407:BX408"/>
    <mergeCell ref="BY407:BY408"/>
    <mergeCell ref="BZ407:BZ408"/>
    <mergeCell ref="CA407:CA408"/>
    <mergeCell ref="J408:O408"/>
    <mergeCell ref="A409:A410"/>
    <mergeCell ref="B409:I410"/>
    <mergeCell ref="J409:O409"/>
    <mergeCell ref="P409:AA410"/>
    <mergeCell ref="AB409:AC410"/>
    <mergeCell ref="AD409:AD410"/>
    <mergeCell ref="AE409:AG410"/>
    <mergeCell ref="AJ409:AJ410"/>
    <mergeCell ref="AK409:AK410"/>
    <mergeCell ref="AL409:AL410"/>
    <mergeCell ref="AM409:AM410"/>
    <mergeCell ref="AN409:AN410"/>
    <mergeCell ref="AO409:AO410"/>
    <mergeCell ref="AP409:AP410"/>
    <mergeCell ref="AQ409:AQ410"/>
    <mergeCell ref="AR409:AR410"/>
    <mergeCell ref="AU409:AU410"/>
    <mergeCell ref="AV409:AV410"/>
    <mergeCell ref="AW409:AW410"/>
    <mergeCell ref="BO407:BO408"/>
    <mergeCell ref="BP407:BP408"/>
    <mergeCell ref="BQ407:BQ408"/>
    <mergeCell ref="BR407:BR408"/>
    <mergeCell ref="BS407:BS408"/>
    <mergeCell ref="A407:A408"/>
    <mergeCell ref="B407:I408"/>
    <mergeCell ref="J407:O407"/>
    <mergeCell ref="P407:AA408"/>
    <mergeCell ref="AB407:AC408"/>
    <mergeCell ref="AD407:AD408"/>
    <mergeCell ref="AE407:AG408"/>
    <mergeCell ref="AJ407:AJ408"/>
    <mergeCell ref="AK407:AK408"/>
    <mergeCell ref="AL407:AL408"/>
    <mergeCell ref="AM407:AM408"/>
    <mergeCell ref="AN407:AN408"/>
    <mergeCell ref="AO407:AO408"/>
    <mergeCell ref="AP407:AP408"/>
    <mergeCell ref="AQ407:AQ408"/>
    <mergeCell ref="AR407:AR408"/>
    <mergeCell ref="AU407:AU408"/>
    <mergeCell ref="AY407:AY408"/>
    <mergeCell ref="AZ407:AZ408"/>
    <mergeCell ref="BR405:BR406"/>
    <mergeCell ref="BS405:BS406"/>
    <mergeCell ref="BT405:BT406"/>
    <mergeCell ref="BU405:BU406"/>
    <mergeCell ref="BV405:BV406"/>
    <mergeCell ref="BW405:BW406"/>
    <mergeCell ref="BX405:BX406"/>
    <mergeCell ref="BY405:BY406"/>
    <mergeCell ref="BZ405:BZ406"/>
    <mergeCell ref="BD405:BI406"/>
    <mergeCell ref="BJ405:BJ406"/>
    <mergeCell ref="BK405:BK406"/>
    <mergeCell ref="BL405:BL406"/>
    <mergeCell ref="BM405:BM406"/>
    <mergeCell ref="BN405:BN406"/>
    <mergeCell ref="BO405:BO406"/>
    <mergeCell ref="BP405:BP406"/>
    <mergeCell ref="BQ405:BQ406"/>
    <mergeCell ref="BW407:BW408"/>
    <mergeCell ref="BA407:BA408"/>
    <mergeCell ref="BB407:BB408"/>
    <mergeCell ref="BC407:BC408"/>
    <mergeCell ref="BD407:BI408"/>
    <mergeCell ref="BJ407:BJ408"/>
    <mergeCell ref="BK407:BK408"/>
    <mergeCell ref="BL407:BL408"/>
    <mergeCell ref="BM407:BM408"/>
    <mergeCell ref="BN407:BN408"/>
    <mergeCell ref="BT407:BT408"/>
    <mergeCell ref="BU407:BU408"/>
    <mergeCell ref="BA405:BA406"/>
    <mergeCell ref="BB405:BB406"/>
    <mergeCell ref="BC405:BC406"/>
    <mergeCell ref="BU403:BU404"/>
    <mergeCell ref="BV403:BV404"/>
    <mergeCell ref="BW403:BW404"/>
    <mergeCell ref="BX403:BX404"/>
    <mergeCell ref="BY403:BY404"/>
    <mergeCell ref="BZ403:BZ404"/>
    <mergeCell ref="CA403:CA404"/>
    <mergeCell ref="J404:O404"/>
    <mergeCell ref="BM403:BM404"/>
    <mergeCell ref="BN403:BN404"/>
    <mergeCell ref="BO403:BO404"/>
    <mergeCell ref="BP403:BP404"/>
    <mergeCell ref="BQ403:BQ404"/>
    <mergeCell ref="BR403:BR404"/>
    <mergeCell ref="BS403:BS404"/>
    <mergeCell ref="BT403:BT404"/>
    <mergeCell ref="CA405:CA406"/>
    <mergeCell ref="J406:O406"/>
    <mergeCell ref="A405:A406"/>
    <mergeCell ref="B405:I406"/>
    <mergeCell ref="J405:O405"/>
    <mergeCell ref="P405:AA406"/>
    <mergeCell ref="AB405:AC406"/>
    <mergeCell ref="AD405:AD406"/>
    <mergeCell ref="AE405:AG406"/>
    <mergeCell ref="AJ405:AJ406"/>
    <mergeCell ref="AK405:AK406"/>
    <mergeCell ref="AL405:AL406"/>
    <mergeCell ref="AM405:AM406"/>
    <mergeCell ref="AN405:AN406"/>
    <mergeCell ref="AO405:AO406"/>
    <mergeCell ref="AP405:AP406"/>
    <mergeCell ref="AQ405:AQ406"/>
    <mergeCell ref="AR405:AR406"/>
    <mergeCell ref="BL403:BL404"/>
    <mergeCell ref="AX403:AX404"/>
    <mergeCell ref="AY403:AY404"/>
    <mergeCell ref="AZ403:AZ404"/>
    <mergeCell ref="BA403:BA404"/>
    <mergeCell ref="BB403:BB404"/>
    <mergeCell ref="BC403:BC404"/>
    <mergeCell ref="BD403:BI404"/>
    <mergeCell ref="BJ403:BJ404"/>
    <mergeCell ref="BK403:BK404"/>
    <mergeCell ref="AU405:AU406"/>
    <mergeCell ref="AV405:AV406"/>
    <mergeCell ref="AW405:AW406"/>
    <mergeCell ref="AX405:AX406"/>
    <mergeCell ref="AY405:AY406"/>
    <mergeCell ref="AZ405:AZ406"/>
    <mergeCell ref="BX401:BX402"/>
    <mergeCell ref="BY401:BY402"/>
    <mergeCell ref="BZ401:BZ402"/>
    <mergeCell ref="CA401:CA402"/>
    <mergeCell ref="J402:O402"/>
    <mergeCell ref="A403:A404"/>
    <mergeCell ref="B403:I404"/>
    <mergeCell ref="J403:O403"/>
    <mergeCell ref="P403:AA404"/>
    <mergeCell ref="AB403:AC404"/>
    <mergeCell ref="AD403:AD404"/>
    <mergeCell ref="AE403:AG404"/>
    <mergeCell ref="AJ403:AJ404"/>
    <mergeCell ref="AK403:AK404"/>
    <mergeCell ref="AL403:AL404"/>
    <mergeCell ref="AM403:AM404"/>
    <mergeCell ref="AN403:AN404"/>
    <mergeCell ref="AO403:AO404"/>
    <mergeCell ref="AP403:AP404"/>
    <mergeCell ref="AQ403:AQ404"/>
    <mergeCell ref="AR403:AR404"/>
    <mergeCell ref="AU403:AU404"/>
    <mergeCell ref="AV403:AV404"/>
    <mergeCell ref="AW403:AW404"/>
    <mergeCell ref="BO401:BO402"/>
    <mergeCell ref="BP401:BP402"/>
    <mergeCell ref="BQ401:BQ402"/>
    <mergeCell ref="BR401:BR402"/>
    <mergeCell ref="BS401:BS402"/>
    <mergeCell ref="BT401:BT402"/>
    <mergeCell ref="BU401:BU402"/>
    <mergeCell ref="BV401:BV402"/>
    <mergeCell ref="BW401:BW402"/>
    <mergeCell ref="BA401:BA402"/>
    <mergeCell ref="BB401:BB402"/>
    <mergeCell ref="BC401:BC402"/>
    <mergeCell ref="BD401:BI402"/>
    <mergeCell ref="BJ401:BJ402"/>
    <mergeCell ref="BK401:BK402"/>
    <mergeCell ref="BL401:BL402"/>
    <mergeCell ref="BM401:BM402"/>
    <mergeCell ref="BN401:BN402"/>
    <mergeCell ref="BK400:BR400"/>
    <mergeCell ref="BT400:BZ400"/>
    <mergeCell ref="A401:A402"/>
    <mergeCell ref="B401:I402"/>
    <mergeCell ref="J401:O401"/>
    <mergeCell ref="P401:AA402"/>
    <mergeCell ref="AB401:AC402"/>
    <mergeCell ref="AD401:AD402"/>
    <mergeCell ref="AE401:AG402"/>
    <mergeCell ref="AJ401:AJ402"/>
    <mergeCell ref="AK401:AK402"/>
    <mergeCell ref="AL401:AL402"/>
    <mergeCell ref="AM401:AM402"/>
    <mergeCell ref="AN401:AN402"/>
    <mergeCell ref="AO401:AO402"/>
    <mergeCell ref="AP401:AP402"/>
    <mergeCell ref="AQ401:AQ402"/>
    <mergeCell ref="AR401:AR402"/>
    <mergeCell ref="AU401:AU402"/>
    <mergeCell ref="AV401:AV402"/>
    <mergeCell ref="AW401:AW402"/>
    <mergeCell ref="AX401:AX402"/>
    <mergeCell ref="AY401:AY402"/>
    <mergeCell ref="AZ401:AZ402"/>
    <mergeCell ref="AZ395:BA397"/>
    <mergeCell ref="BB395:BC397"/>
    <mergeCell ref="BD395:BE397"/>
    <mergeCell ref="BF395:BG397"/>
    <mergeCell ref="BH395:BJ396"/>
    <mergeCell ref="BK395:BZ396"/>
    <mergeCell ref="A396:I397"/>
    <mergeCell ref="BK397:BZ397"/>
    <mergeCell ref="A399:A400"/>
    <mergeCell ref="B399:I400"/>
    <mergeCell ref="J399:O399"/>
    <mergeCell ref="P399:AA400"/>
    <mergeCell ref="AB399:AC400"/>
    <mergeCell ref="AD399:AD400"/>
    <mergeCell ref="AE399:AG400"/>
    <mergeCell ref="AH399:AO400"/>
    <mergeCell ref="AP399:AR400"/>
    <mergeCell ref="AS399:AY400"/>
    <mergeCell ref="AZ399:BC399"/>
    <mergeCell ref="BD399:BI400"/>
    <mergeCell ref="BJ399:BJ400"/>
    <mergeCell ref="BK399:BZ399"/>
    <mergeCell ref="J400:O400"/>
    <mergeCell ref="AZ400:BC400"/>
    <mergeCell ref="AG394:AH395"/>
    <mergeCell ref="AI394:AK395"/>
    <mergeCell ref="AL394:AM395"/>
    <mergeCell ref="J395:P397"/>
    <mergeCell ref="Q395:Q397"/>
    <mergeCell ref="R395:R397"/>
    <mergeCell ref="S395:S397"/>
    <mergeCell ref="T395:T397"/>
    <mergeCell ref="U395:U397"/>
    <mergeCell ref="V395:V397"/>
    <mergeCell ref="W395:W397"/>
    <mergeCell ref="X395:X397"/>
    <mergeCell ref="AE391:AG392"/>
    <mergeCell ref="AH391:AM392"/>
    <mergeCell ref="AX391:BB391"/>
    <mergeCell ref="BC391:BZ391"/>
    <mergeCell ref="AX392:BB392"/>
    <mergeCell ref="BC392:BZ392"/>
    <mergeCell ref="A393:A394"/>
    <mergeCell ref="B393:D394"/>
    <mergeCell ref="E393:I394"/>
    <mergeCell ref="J393:P394"/>
    <mergeCell ref="Q393:Q394"/>
    <mergeCell ref="R393:R394"/>
    <mergeCell ref="S393:S394"/>
    <mergeCell ref="T393:T394"/>
    <mergeCell ref="U393:U394"/>
    <mergeCell ref="V393:V394"/>
    <mergeCell ref="W393:W394"/>
    <mergeCell ref="X393:X394"/>
    <mergeCell ref="AX393:BB393"/>
    <mergeCell ref="BC393:BZ393"/>
    <mergeCell ref="AB394:AB395"/>
    <mergeCell ref="AC394:AD395"/>
    <mergeCell ref="AE394:AE395"/>
    <mergeCell ref="AF394:AF395"/>
    <mergeCell ref="BM385:BN385"/>
    <mergeCell ref="BO385:BR385"/>
    <mergeCell ref="BT385:BW385"/>
    <mergeCell ref="BX385:BY385"/>
    <mergeCell ref="BZ385:CA385"/>
    <mergeCell ref="AA388:AP389"/>
    <mergeCell ref="BK388:BP388"/>
    <mergeCell ref="BQ388:BZ388"/>
    <mergeCell ref="A389:B390"/>
    <mergeCell ref="D389:M390"/>
    <mergeCell ref="P389:P390"/>
    <mergeCell ref="BC389:BJ389"/>
    <mergeCell ref="AX390:BB390"/>
    <mergeCell ref="BC390:BZ390"/>
    <mergeCell ref="A382:AG382"/>
    <mergeCell ref="AP382:AR382"/>
    <mergeCell ref="BD382:BI382"/>
    <mergeCell ref="B383:E383"/>
    <mergeCell ref="N383:R383"/>
    <mergeCell ref="AA383:AC383"/>
    <mergeCell ref="AD383:AF383"/>
    <mergeCell ref="AO383:AV383"/>
    <mergeCell ref="AS385:AZ385"/>
    <mergeCell ref="BX380:BX381"/>
    <mergeCell ref="BY380:BY381"/>
    <mergeCell ref="BZ380:BZ381"/>
    <mergeCell ref="CA380:CA381"/>
    <mergeCell ref="J381:O381"/>
    <mergeCell ref="BK380:BK381"/>
    <mergeCell ref="BL380:BL381"/>
    <mergeCell ref="BM380:BM381"/>
    <mergeCell ref="BN380:BN381"/>
    <mergeCell ref="BO380:BO381"/>
    <mergeCell ref="BP380:BP381"/>
    <mergeCell ref="BQ380:BQ381"/>
    <mergeCell ref="BR380:BR381"/>
    <mergeCell ref="BS380:BS381"/>
    <mergeCell ref="AW380:AW381"/>
    <mergeCell ref="AX380:AX381"/>
    <mergeCell ref="AY380:AY381"/>
    <mergeCell ref="AZ380:AZ381"/>
    <mergeCell ref="BA380:BA381"/>
    <mergeCell ref="BB380:BB381"/>
    <mergeCell ref="BC380:BC381"/>
    <mergeCell ref="BD380:BI381"/>
    <mergeCell ref="BJ380:BJ381"/>
    <mergeCell ref="AL380:AL381"/>
    <mergeCell ref="AM380:AM381"/>
    <mergeCell ref="AN380:AN381"/>
    <mergeCell ref="AO380:AO381"/>
    <mergeCell ref="AP380:AP381"/>
    <mergeCell ref="AQ380:AQ381"/>
    <mergeCell ref="AR380:AR381"/>
    <mergeCell ref="AU380:AU381"/>
    <mergeCell ref="AV380:AV381"/>
    <mergeCell ref="A380:A381"/>
    <mergeCell ref="B380:I381"/>
    <mergeCell ref="J380:O380"/>
    <mergeCell ref="P380:AA381"/>
    <mergeCell ref="AB380:AC381"/>
    <mergeCell ref="AD380:AD381"/>
    <mergeCell ref="AE380:AG381"/>
    <mergeCell ref="AJ380:AJ381"/>
    <mergeCell ref="AK380:AK381"/>
    <mergeCell ref="BT378:BT379"/>
    <mergeCell ref="BU378:BU379"/>
    <mergeCell ref="BV378:BV379"/>
    <mergeCell ref="BW378:BW379"/>
    <mergeCell ref="A378:A379"/>
    <mergeCell ref="B378:I379"/>
    <mergeCell ref="J378:O378"/>
    <mergeCell ref="P378:AA379"/>
    <mergeCell ref="AB378:AC379"/>
    <mergeCell ref="AD378:AD379"/>
    <mergeCell ref="AE378:AG379"/>
    <mergeCell ref="AJ378:AJ379"/>
    <mergeCell ref="AK378:AK379"/>
    <mergeCell ref="BT380:BT381"/>
    <mergeCell ref="BU380:BU381"/>
    <mergeCell ref="BV380:BV381"/>
    <mergeCell ref="BW380:BW381"/>
    <mergeCell ref="BX378:BX379"/>
    <mergeCell ref="BY378:BY379"/>
    <mergeCell ref="BZ378:BZ379"/>
    <mergeCell ref="CA378:CA379"/>
    <mergeCell ref="J379:O379"/>
    <mergeCell ref="BK378:BK379"/>
    <mergeCell ref="BL378:BL379"/>
    <mergeCell ref="BM378:BM379"/>
    <mergeCell ref="BN378:BN379"/>
    <mergeCell ref="BO378:BO379"/>
    <mergeCell ref="BP378:BP379"/>
    <mergeCell ref="BQ378:BQ379"/>
    <mergeCell ref="BR378:BR379"/>
    <mergeCell ref="BS378:BS379"/>
    <mergeCell ref="AW378:AW379"/>
    <mergeCell ref="AX378:AX379"/>
    <mergeCell ref="AY378:AY379"/>
    <mergeCell ref="AZ378:AZ379"/>
    <mergeCell ref="BA378:BA379"/>
    <mergeCell ref="BB378:BB379"/>
    <mergeCell ref="BC378:BC379"/>
    <mergeCell ref="BD378:BI379"/>
    <mergeCell ref="BJ378:BJ379"/>
    <mergeCell ref="AL378:AL379"/>
    <mergeCell ref="AM378:AM379"/>
    <mergeCell ref="AN378:AN379"/>
    <mergeCell ref="AO378:AO379"/>
    <mergeCell ref="AP378:AP379"/>
    <mergeCell ref="AQ378:AQ379"/>
    <mergeCell ref="AR378:AR379"/>
    <mergeCell ref="AU378:AU379"/>
    <mergeCell ref="AV378:AV379"/>
    <mergeCell ref="BX376:BX377"/>
    <mergeCell ref="BY376:BY377"/>
    <mergeCell ref="BZ376:BZ377"/>
    <mergeCell ref="CA376:CA377"/>
    <mergeCell ref="J377:O377"/>
    <mergeCell ref="BK376:BK377"/>
    <mergeCell ref="BL376:BL377"/>
    <mergeCell ref="BM376:BM377"/>
    <mergeCell ref="BN376:BN377"/>
    <mergeCell ref="BO376:BO377"/>
    <mergeCell ref="BP376:BP377"/>
    <mergeCell ref="BQ376:BQ377"/>
    <mergeCell ref="BR376:BR377"/>
    <mergeCell ref="BS376:BS377"/>
    <mergeCell ref="AW376:AW377"/>
    <mergeCell ref="AX376:AX377"/>
    <mergeCell ref="AY376:AY377"/>
    <mergeCell ref="AZ376:AZ377"/>
    <mergeCell ref="BA376:BA377"/>
    <mergeCell ref="BB376:BB377"/>
    <mergeCell ref="BC376:BC377"/>
    <mergeCell ref="BD376:BI377"/>
    <mergeCell ref="BJ376:BJ377"/>
    <mergeCell ref="AL376:AL377"/>
    <mergeCell ref="AM376:AM377"/>
    <mergeCell ref="AN376:AN377"/>
    <mergeCell ref="AO376:AO377"/>
    <mergeCell ref="AP376:AP377"/>
    <mergeCell ref="AQ376:AQ377"/>
    <mergeCell ref="AR376:AR377"/>
    <mergeCell ref="AU376:AU377"/>
    <mergeCell ref="AV376:AV377"/>
    <mergeCell ref="A376:A377"/>
    <mergeCell ref="B376:I377"/>
    <mergeCell ref="J376:O376"/>
    <mergeCell ref="P376:AA377"/>
    <mergeCell ref="AB376:AC377"/>
    <mergeCell ref="AD376:AD377"/>
    <mergeCell ref="AE376:AG377"/>
    <mergeCell ref="AJ376:AJ377"/>
    <mergeCell ref="AK376:AK377"/>
    <mergeCell ref="BT374:BT375"/>
    <mergeCell ref="BU374:BU375"/>
    <mergeCell ref="BV374:BV375"/>
    <mergeCell ref="BW374:BW375"/>
    <mergeCell ref="A374:A375"/>
    <mergeCell ref="B374:I375"/>
    <mergeCell ref="J374:O374"/>
    <mergeCell ref="P374:AA375"/>
    <mergeCell ref="AB374:AC375"/>
    <mergeCell ref="AD374:AD375"/>
    <mergeCell ref="AE374:AG375"/>
    <mergeCell ref="AJ374:AJ375"/>
    <mergeCell ref="AK374:AK375"/>
    <mergeCell ref="BT376:BT377"/>
    <mergeCell ref="BU376:BU377"/>
    <mergeCell ref="BV376:BV377"/>
    <mergeCell ref="BW376:BW377"/>
    <mergeCell ref="BX374:BX375"/>
    <mergeCell ref="BY374:BY375"/>
    <mergeCell ref="BZ374:BZ375"/>
    <mergeCell ref="CA374:CA375"/>
    <mergeCell ref="J375:O375"/>
    <mergeCell ref="BK374:BK375"/>
    <mergeCell ref="BL374:BL375"/>
    <mergeCell ref="BM374:BM375"/>
    <mergeCell ref="BN374:BN375"/>
    <mergeCell ref="BO374:BO375"/>
    <mergeCell ref="BP374:BP375"/>
    <mergeCell ref="BQ374:BQ375"/>
    <mergeCell ref="BR374:BR375"/>
    <mergeCell ref="BS374:BS375"/>
    <mergeCell ref="AW374:AW375"/>
    <mergeCell ref="AX374:AX375"/>
    <mergeCell ref="AY374:AY375"/>
    <mergeCell ref="AZ374:AZ375"/>
    <mergeCell ref="BA374:BA375"/>
    <mergeCell ref="BB374:BB375"/>
    <mergeCell ref="BC374:BC375"/>
    <mergeCell ref="BD374:BI375"/>
    <mergeCell ref="BJ374:BJ375"/>
    <mergeCell ref="AL374:AL375"/>
    <mergeCell ref="AM374:AM375"/>
    <mergeCell ref="AN374:AN375"/>
    <mergeCell ref="AO374:AO375"/>
    <mergeCell ref="AP374:AP375"/>
    <mergeCell ref="AQ374:AQ375"/>
    <mergeCell ref="AR374:AR375"/>
    <mergeCell ref="AU374:AU375"/>
    <mergeCell ref="AV374:AV375"/>
    <mergeCell ref="BX372:BX373"/>
    <mergeCell ref="BY372:BY373"/>
    <mergeCell ref="BZ372:BZ373"/>
    <mergeCell ref="CA372:CA373"/>
    <mergeCell ref="J373:O373"/>
    <mergeCell ref="BK372:BK373"/>
    <mergeCell ref="BL372:BL373"/>
    <mergeCell ref="BM372:BM373"/>
    <mergeCell ref="BN372:BN373"/>
    <mergeCell ref="BO372:BO373"/>
    <mergeCell ref="BP372:BP373"/>
    <mergeCell ref="BQ372:BQ373"/>
    <mergeCell ref="BR372:BR373"/>
    <mergeCell ref="BS372:BS373"/>
    <mergeCell ref="AW372:AW373"/>
    <mergeCell ref="AX372:AX373"/>
    <mergeCell ref="AY372:AY373"/>
    <mergeCell ref="AZ372:AZ373"/>
    <mergeCell ref="BA372:BA373"/>
    <mergeCell ref="BB372:BB373"/>
    <mergeCell ref="BC372:BC373"/>
    <mergeCell ref="BD372:BI373"/>
    <mergeCell ref="BJ372:BJ373"/>
    <mergeCell ref="AL372:AL373"/>
    <mergeCell ref="AM372:AM373"/>
    <mergeCell ref="AN372:AN373"/>
    <mergeCell ref="AO372:AO373"/>
    <mergeCell ref="AP372:AP373"/>
    <mergeCell ref="AQ372:AQ373"/>
    <mergeCell ref="AR372:AR373"/>
    <mergeCell ref="AU372:AU373"/>
    <mergeCell ref="AV372:AV373"/>
    <mergeCell ref="A372:A373"/>
    <mergeCell ref="B372:I373"/>
    <mergeCell ref="J372:O372"/>
    <mergeCell ref="P372:AA373"/>
    <mergeCell ref="AB372:AC373"/>
    <mergeCell ref="AD372:AD373"/>
    <mergeCell ref="AE372:AG373"/>
    <mergeCell ref="AJ372:AJ373"/>
    <mergeCell ref="AK372:AK373"/>
    <mergeCell ref="BT370:BT371"/>
    <mergeCell ref="BU370:BU371"/>
    <mergeCell ref="BV370:BV371"/>
    <mergeCell ref="BW370:BW371"/>
    <mergeCell ref="A370:A371"/>
    <mergeCell ref="B370:I371"/>
    <mergeCell ref="J370:O370"/>
    <mergeCell ref="P370:AA371"/>
    <mergeCell ref="AB370:AC371"/>
    <mergeCell ref="AD370:AD371"/>
    <mergeCell ref="AE370:AG371"/>
    <mergeCell ref="AJ370:AJ371"/>
    <mergeCell ref="AK370:AK371"/>
    <mergeCell ref="BT372:BT373"/>
    <mergeCell ref="BU372:BU373"/>
    <mergeCell ref="BV372:BV373"/>
    <mergeCell ref="BW372:BW373"/>
    <mergeCell ref="BX370:BX371"/>
    <mergeCell ref="BY370:BY371"/>
    <mergeCell ref="BZ370:BZ371"/>
    <mergeCell ref="CA370:CA371"/>
    <mergeCell ref="J371:O371"/>
    <mergeCell ref="BK370:BK371"/>
    <mergeCell ref="BL370:BL371"/>
    <mergeCell ref="BM370:BM371"/>
    <mergeCell ref="BN370:BN371"/>
    <mergeCell ref="BO370:BO371"/>
    <mergeCell ref="BP370:BP371"/>
    <mergeCell ref="BQ370:BQ371"/>
    <mergeCell ref="BR370:BR371"/>
    <mergeCell ref="BS370:BS371"/>
    <mergeCell ref="AW370:AW371"/>
    <mergeCell ref="AX370:AX371"/>
    <mergeCell ref="AY370:AY371"/>
    <mergeCell ref="AZ370:AZ371"/>
    <mergeCell ref="BA370:BA371"/>
    <mergeCell ref="BB370:BB371"/>
    <mergeCell ref="BC370:BC371"/>
    <mergeCell ref="BD370:BI371"/>
    <mergeCell ref="BJ370:BJ371"/>
    <mergeCell ref="AL370:AL371"/>
    <mergeCell ref="AM370:AM371"/>
    <mergeCell ref="AN370:AN371"/>
    <mergeCell ref="AO370:AO371"/>
    <mergeCell ref="AP370:AP371"/>
    <mergeCell ref="AQ370:AQ371"/>
    <mergeCell ref="AR370:AR371"/>
    <mergeCell ref="AU370:AU371"/>
    <mergeCell ref="AV370:AV371"/>
    <mergeCell ref="BX368:BX369"/>
    <mergeCell ref="BY368:BY369"/>
    <mergeCell ref="BZ368:BZ369"/>
    <mergeCell ref="CA368:CA369"/>
    <mergeCell ref="J369:O369"/>
    <mergeCell ref="BK368:BK369"/>
    <mergeCell ref="BL368:BL369"/>
    <mergeCell ref="BM368:BM369"/>
    <mergeCell ref="BN368:BN369"/>
    <mergeCell ref="BO368:BO369"/>
    <mergeCell ref="BP368:BP369"/>
    <mergeCell ref="BQ368:BQ369"/>
    <mergeCell ref="BR368:BR369"/>
    <mergeCell ref="BS368:BS369"/>
    <mergeCell ref="AW368:AW369"/>
    <mergeCell ref="AX368:AX369"/>
    <mergeCell ref="AY368:AY369"/>
    <mergeCell ref="AZ368:AZ369"/>
    <mergeCell ref="BA368:BA369"/>
    <mergeCell ref="BB368:BB369"/>
    <mergeCell ref="BC368:BC369"/>
    <mergeCell ref="BD368:BI369"/>
    <mergeCell ref="BJ368:BJ369"/>
    <mergeCell ref="AL368:AL369"/>
    <mergeCell ref="AM368:AM369"/>
    <mergeCell ref="AN368:AN369"/>
    <mergeCell ref="AO368:AO369"/>
    <mergeCell ref="AP368:AP369"/>
    <mergeCell ref="AQ368:AQ369"/>
    <mergeCell ref="AR368:AR369"/>
    <mergeCell ref="AU368:AU369"/>
    <mergeCell ref="AV368:AV369"/>
    <mergeCell ref="A368:A369"/>
    <mergeCell ref="B368:I369"/>
    <mergeCell ref="J368:O368"/>
    <mergeCell ref="P368:AA369"/>
    <mergeCell ref="AB368:AC369"/>
    <mergeCell ref="AD368:AD369"/>
    <mergeCell ref="AE368:AG369"/>
    <mergeCell ref="AJ368:AJ369"/>
    <mergeCell ref="AK368:AK369"/>
    <mergeCell ref="BT366:BT367"/>
    <mergeCell ref="BU366:BU367"/>
    <mergeCell ref="BV366:BV367"/>
    <mergeCell ref="BW366:BW367"/>
    <mergeCell ref="A366:A367"/>
    <mergeCell ref="B366:I367"/>
    <mergeCell ref="J366:O366"/>
    <mergeCell ref="P366:AA367"/>
    <mergeCell ref="AB366:AC367"/>
    <mergeCell ref="AD366:AD367"/>
    <mergeCell ref="AE366:AG367"/>
    <mergeCell ref="AJ366:AJ367"/>
    <mergeCell ref="AK366:AK367"/>
    <mergeCell ref="BT368:BT369"/>
    <mergeCell ref="BU368:BU369"/>
    <mergeCell ref="BV368:BV369"/>
    <mergeCell ref="BW368:BW369"/>
    <mergeCell ref="BX366:BX367"/>
    <mergeCell ref="BY366:BY367"/>
    <mergeCell ref="BZ366:BZ367"/>
    <mergeCell ref="CA366:CA367"/>
    <mergeCell ref="J367:O367"/>
    <mergeCell ref="BK366:BK367"/>
    <mergeCell ref="BL366:BL367"/>
    <mergeCell ref="BM366:BM367"/>
    <mergeCell ref="BN366:BN367"/>
    <mergeCell ref="BO366:BO367"/>
    <mergeCell ref="BP366:BP367"/>
    <mergeCell ref="BQ366:BQ367"/>
    <mergeCell ref="BR366:BR367"/>
    <mergeCell ref="BS366:BS367"/>
    <mergeCell ref="AW366:AW367"/>
    <mergeCell ref="AX366:AX367"/>
    <mergeCell ref="AY366:AY367"/>
    <mergeCell ref="AZ366:AZ367"/>
    <mergeCell ref="BA366:BA367"/>
    <mergeCell ref="BB366:BB367"/>
    <mergeCell ref="BC366:BC367"/>
    <mergeCell ref="BD366:BI367"/>
    <mergeCell ref="BJ366:BJ367"/>
    <mergeCell ref="AL366:AL367"/>
    <mergeCell ref="AM366:AM367"/>
    <mergeCell ref="AN366:AN367"/>
    <mergeCell ref="AO366:AO367"/>
    <mergeCell ref="AP366:AP367"/>
    <mergeCell ref="AQ366:AQ367"/>
    <mergeCell ref="AR366:AR367"/>
    <mergeCell ref="AU366:AU367"/>
    <mergeCell ref="AV366:AV367"/>
    <mergeCell ref="BX364:BX365"/>
    <mergeCell ref="BY364:BY365"/>
    <mergeCell ref="BZ364:BZ365"/>
    <mergeCell ref="CA364:CA365"/>
    <mergeCell ref="J365:O365"/>
    <mergeCell ref="BK364:BK365"/>
    <mergeCell ref="BL364:BL365"/>
    <mergeCell ref="BM364:BM365"/>
    <mergeCell ref="BN364:BN365"/>
    <mergeCell ref="BO364:BO365"/>
    <mergeCell ref="BP364:BP365"/>
    <mergeCell ref="BQ364:BQ365"/>
    <mergeCell ref="BR364:BR365"/>
    <mergeCell ref="BS364:BS365"/>
    <mergeCell ref="AW364:AW365"/>
    <mergeCell ref="AX364:AX365"/>
    <mergeCell ref="AY364:AY365"/>
    <mergeCell ref="AZ364:AZ365"/>
    <mergeCell ref="BA364:BA365"/>
    <mergeCell ref="BB364:BB365"/>
    <mergeCell ref="BC364:BC365"/>
    <mergeCell ref="BD364:BI365"/>
    <mergeCell ref="BJ364:BJ365"/>
    <mergeCell ref="AL364:AL365"/>
    <mergeCell ref="AM364:AM365"/>
    <mergeCell ref="AN364:AN365"/>
    <mergeCell ref="AO364:AO365"/>
    <mergeCell ref="AP364:AP365"/>
    <mergeCell ref="AQ364:AQ365"/>
    <mergeCell ref="AR364:AR365"/>
    <mergeCell ref="AU364:AU365"/>
    <mergeCell ref="AV364:AV365"/>
    <mergeCell ref="A364:A365"/>
    <mergeCell ref="B364:I365"/>
    <mergeCell ref="J364:O364"/>
    <mergeCell ref="P364:AA365"/>
    <mergeCell ref="AB364:AC365"/>
    <mergeCell ref="AD364:AD365"/>
    <mergeCell ref="AE364:AG365"/>
    <mergeCell ref="AJ364:AJ365"/>
    <mergeCell ref="AK364:AK365"/>
    <mergeCell ref="BT362:BT363"/>
    <mergeCell ref="BU362:BU363"/>
    <mergeCell ref="BV362:BV363"/>
    <mergeCell ref="BW362:BW363"/>
    <mergeCell ref="A362:A363"/>
    <mergeCell ref="B362:I363"/>
    <mergeCell ref="J362:O362"/>
    <mergeCell ref="P362:AA363"/>
    <mergeCell ref="AB362:AC363"/>
    <mergeCell ref="AD362:AD363"/>
    <mergeCell ref="AE362:AG363"/>
    <mergeCell ref="AJ362:AJ363"/>
    <mergeCell ref="AK362:AK363"/>
    <mergeCell ref="BT364:BT365"/>
    <mergeCell ref="BU364:BU365"/>
    <mergeCell ref="BV364:BV365"/>
    <mergeCell ref="BW364:BW365"/>
    <mergeCell ref="BX362:BX363"/>
    <mergeCell ref="BY362:BY363"/>
    <mergeCell ref="BZ362:BZ363"/>
    <mergeCell ref="CA362:CA363"/>
    <mergeCell ref="J363:O363"/>
    <mergeCell ref="BK362:BK363"/>
    <mergeCell ref="BL362:BL363"/>
    <mergeCell ref="BM362:BM363"/>
    <mergeCell ref="BN362:BN363"/>
    <mergeCell ref="BO362:BO363"/>
    <mergeCell ref="BP362:BP363"/>
    <mergeCell ref="BQ362:BQ363"/>
    <mergeCell ref="BR362:BR363"/>
    <mergeCell ref="BS362:BS363"/>
    <mergeCell ref="AW362:AW363"/>
    <mergeCell ref="AX362:AX363"/>
    <mergeCell ref="AY362:AY363"/>
    <mergeCell ref="AZ362:AZ363"/>
    <mergeCell ref="BA362:BA363"/>
    <mergeCell ref="BB362:BB363"/>
    <mergeCell ref="BC362:BC363"/>
    <mergeCell ref="BD362:BI363"/>
    <mergeCell ref="BJ362:BJ363"/>
    <mergeCell ref="AL362:AL363"/>
    <mergeCell ref="AM362:AM363"/>
    <mergeCell ref="AN362:AN363"/>
    <mergeCell ref="AO362:AO363"/>
    <mergeCell ref="AP362:AP363"/>
    <mergeCell ref="AQ362:AQ363"/>
    <mergeCell ref="AR362:AR363"/>
    <mergeCell ref="AU362:AU363"/>
    <mergeCell ref="AV362:AV363"/>
    <mergeCell ref="BX360:BX361"/>
    <mergeCell ref="BY360:BY361"/>
    <mergeCell ref="BZ360:BZ361"/>
    <mergeCell ref="CA360:CA361"/>
    <mergeCell ref="J361:O361"/>
    <mergeCell ref="BK360:BK361"/>
    <mergeCell ref="BL360:BL361"/>
    <mergeCell ref="BM360:BM361"/>
    <mergeCell ref="BN360:BN361"/>
    <mergeCell ref="BO360:BO361"/>
    <mergeCell ref="BP360:BP361"/>
    <mergeCell ref="BQ360:BQ361"/>
    <mergeCell ref="BR360:BR361"/>
    <mergeCell ref="BS360:BS361"/>
    <mergeCell ref="AW360:AW361"/>
    <mergeCell ref="AX360:AX361"/>
    <mergeCell ref="AY360:AY361"/>
    <mergeCell ref="AZ360:AZ361"/>
    <mergeCell ref="BA360:BA361"/>
    <mergeCell ref="BB360:BB361"/>
    <mergeCell ref="BC360:BC361"/>
    <mergeCell ref="BD360:BI361"/>
    <mergeCell ref="BJ360:BJ361"/>
    <mergeCell ref="AL360:AL361"/>
    <mergeCell ref="AM360:AM361"/>
    <mergeCell ref="AN360:AN361"/>
    <mergeCell ref="AO360:AO361"/>
    <mergeCell ref="AP360:AP361"/>
    <mergeCell ref="AJ360:AJ361"/>
    <mergeCell ref="AK360:AK361"/>
    <mergeCell ref="BT358:BT359"/>
    <mergeCell ref="BU358:BU359"/>
    <mergeCell ref="BV358:BV359"/>
    <mergeCell ref="BW358:BW359"/>
    <mergeCell ref="A358:A359"/>
    <mergeCell ref="B358:I359"/>
    <mergeCell ref="J358:O358"/>
    <mergeCell ref="P358:AA359"/>
    <mergeCell ref="AB358:AC359"/>
    <mergeCell ref="AD358:AD359"/>
    <mergeCell ref="AE358:AG359"/>
    <mergeCell ref="AJ358:AJ359"/>
    <mergeCell ref="AK358:AK359"/>
    <mergeCell ref="BT360:BT361"/>
    <mergeCell ref="BU360:BU361"/>
    <mergeCell ref="BV360:BV361"/>
    <mergeCell ref="BW360:BW361"/>
    <mergeCell ref="AQ358:AQ359"/>
    <mergeCell ref="AR358:AR359"/>
    <mergeCell ref="AU358:AU359"/>
    <mergeCell ref="AV358:AV359"/>
    <mergeCell ref="AQ360:AQ361"/>
    <mergeCell ref="AR360:AR361"/>
    <mergeCell ref="AU360:AU361"/>
    <mergeCell ref="AV360:AV361"/>
    <mergeCell ref="A360:A361"/>
    <mergeCell ref="B360:I361"/>
    <mergeCell ref="J360:O360"/>
    <mergeCell ref="P360:AA361"/>
    <mergeCell ref="AB360:AC361"/>
    <mergeCell ref="AD360:AD361"/>
    <mergeCell ref="AE360:AG361"/>
    <mergeCell ref="U352:U354"/>
    <mergeCell ref="V352:V354"/>
    <mergeCell ref="W352:W354"/>
    <mergeCell ref="X352:X354"/>
    <mergeCell ref="BX358:BX359"/>
    <mergeCell ref="BY358:BY359"/>
    <mergeCell ref="BZ358:BZ359"/>
    <mergeCell ref="CA358:CA359"/>
    <mergeCell ref="J359:O359"/>
    <mergeCell ref="BK358:BK359"/>
    <mergeCell ref="BL358:BL359"/>
    <mergeCell ref="BM358:BM359"/>
    <mergeCell ref="BN358:BN359"/>
    <mergeCell ref="BO358:BO359"/>
    <mergeCell ref="BP358:BP359"/>
    <mergeCell ref="BQ358:BQ359"/>
    <mergeCell ref="BR358:BR359"/>
    <mergeCell ref="BS358:BS359"/>
    <mergeCell ref="AW358:AW359"/>
    <mergeCell ref="AX358:AX359"/>
    <mergeCell ref="AY358:AY359"/>
    <mergeCell ref="AZ358:AZ359"/>
    <mergeCell ref="BA358:BA359"/>
    <mergeCell ref="BB358:BB359"/>
    <mergeCell ref="BC358:BC359"/>
    <mergeCell ref="BD358:BI359"/>
    <mergeCell ref="BJ358:BJ359"/>
    <mergeCell ref="AL358:AL359"/>
    <mergeCell ref="AM358:AM359"/>
    <mergeCell ref="AN358:AN359"/>
    <mergeCell ref="AO358:AO359"/>
    <mergeCell ref="AP358:AP359"/>
    <mergeCell ref="AL351:AM352"/>
    <mergeCell ref="AZ352:BA354"/>
    <mergeCell ref="BB352:BC354"/>
    <mergeCell ref="BD352:BE354"/>
    <mergeCell ref="BF352:BG354"/>
    <mergeCell ref="BH352:BJ353"/>
    <mergeCell ref="BK352:BZ353"/>
    <mergeCell ref="A353:I354"/>
    <mergeCell ref="BK354:BZ354"/>
    <mergeCell ref="A356:A357"/>
    <mergeCell ref="B356:I357"/>
    <mergeCell ref="J356:O356"/>
    <mergeCell ref="P356:AA357"/>
    <mergeCell ref="AB356:AC357"/>
    <mergeCell ref="AD356:AD357"/>
    <mergeCell ref="AE356:AG357"/>
    <mergeCell ref="AH356:AO357"/>
    <mergeCell ref="AP356:AR357"/>
    <mergeCell ref="AS356:AY357"/>
    <mergeCell ref="AZ356:BC356"/>
    <mergeCell ref="BD356:BI357"/>
    <mergeCell ref="BJ356:BJ357"/>
    <mergeCell ref="BK356:BZ356"/>
    <mergeCell ref="J357:O357"/>
    <mergeCell ref="AZ357:BC357"/>
    <mergeCell ref="BK357:BR357"/>
    <mergeCell ref="BT357:BZ357"/>
    <mergeCell ref="J352:P354"/>
    <mergeCell ref="Q352:Q354"/>
    <mergeCell ref="R352:R354"/>
    <mergeCell ref="S352:S354"/>
    <mergeCell ref="T352:T354"/>
    <mergeCell ref="A350:A351"/>
    <mergeCell ref="B350:D351"/>
    <mergeCell ref="E350:I351"/>
    <mergeCell ref="J350:P351"/>
    <mergeCell ref="Q350:Q351"/>
    <mergeCell ref="R350:R351"/>
    <mergeCell ref="S350:S351"/>
    <mergeCell ref="T350:T351"/>
    <mergeCell ref="U350:U351"/>
    <mergeCell ref="A346:B347"/>
    <mergeCell ref="D346:M347"/>
    <mergeCell ref="P346:P347"/>
    <mergeCell ref="BC346:BJ346"/>
    <mergeCell ref="AX347:BB347"/>
    <mergeCell ref="BC347:BZ347"/>
    <mergeCell ref="AE348:AG349"/>
    <mergeCell ref="AH348:AM349"/>
    <mergeCell ref="AX348:BB348"/>
    <mergeCell ref="BC348:BZ348"/>
    <mergeCell ref="AX349:BB349"/>
    <mergeCell ref="BC349:BZ349"/>
    <mergeCell ref="V350:V351"/>
    <mergeCell ref="W350:W351"/>
    <mergeCell ref="X350:X351"/>
    <mergeCell ref="AX350:BB350"/>
    <mergeCell ref="BC350:BZ350"/>
    <mergeCell ref="AB351:AB352"/>
    <mergeCell ref="AC351:AD352"/>
    <mergeCell ref="AE351:AE352"/>
    <mergeCell ref="AF351:AF352"/>
    <mergeCell ref="AG351:AH352"/>
    <mergeCell ref="AI351:AK352"/>
    <mergeCell ref="J338:O338"/>
    <mergeCell ref="A339:AG339"/>
    <mergeCell ref="AP339:AR339"/>
    <mergeCell ref="BD339:BI339"/>
    <mergeCell ref="B340:E340"/>
    <mergeCell ref="N340:R340"/>
    <mergeCell ref="AA340:AC340"/>
    <mergeCell ref="AD340:AF340"/>
    <mergeCell ref="AO340:AV340"/>
    <mergeCell ref="BR337:BR338"/>
    <mergeCell ref="BS337:BS338"/>
    <mergeCell ref="BT337:BT338"/>
    <mergeCell ref="BU337:BU338"/>
    <mergeCell ref="BV337:BV338"/>
    <mergeCell ref="BW337:BW338"/>
    <mergeCell ref="BX337:BX338"/>
    <mergeCell ref="BY337:BY338"/>
    <mergeCell ref="BD337:BI338"/>
    <mergeCell ref="BJ337:BJ338"/>
    <mergeCell ref="BK337:BK338"/>
    <mergeCell ref="BL337:BL338"/>
    <mergeCell ref="BB337:BB338"/>
    <mergeCell ref="BC337:BC338"/>
    <mergeCell ref="BW335:BW336"/>
    <mergeCell ref="AZ335:AZ336"/>
    <mergeCell ref="BA335:BA336"/>
    <mergeCell ref="BB335:BB336"/>
    <mergeCell ref="BC335:BC336"/>
    <mergeCell ref="BD335:BI336"/>
    <mergeCell ref="BJ335:BJ336"/>
    <mergeCell ref="BK335:BK336"/>
    <mergeCell ref="AS342:AZ342"/>
    <mergeCell ref="BM342:BN342"/>
    <mergeCell ref="BO342:BR342"/>
    <mergeCell ref="BT342:BW342"/>
    <mergeCell ref="BX342:BY342"/>
    <mergeCell ref="BZ342:CA342"/>
    <mergeCell ref="AA345:AP346"/>
    <mergeCell ref="BK345:BP345"/>
    <mergeCell ref="BQ345:BZ345"/>
    <mergeCell ref="CA337:CA338"/>
    <mergeCell ref="BZ337:BZ338"/>
    <mergeCell ref="AY335:AY336"/>
    <mergeCell ref="BM337:BM338"/>
    <mergeCell ref="BN337:BN338"/>
    <mergeCell ref="BO337:BO338"/>
    <mergeCell ref="BP337:BP338"/>
    <mergeCell ref="BQ337:BQ338"/>
    <mergeCell ref="AU337:AU338"/>
    <mergeCell ref="AV337:AV338"/>
    <mergeCell ref="AW337:AW338"/>
    <mergeCell ref="AX337:AX338"/>
    <mergeCell ref="AY337:AY338"/>
    <mergeCell ref="AZ337:AZ338"/>
    <mergeCell ref="BA337:BA338"/>
    <mergeCell ref="BU335:BU336"/>
    <mergeCell ref="BV335:BV336"/>
    <mergeCell ref="BV333:BV334"/>
    <mergeCell ref="BX335:BX336"/>
    <mergeCell ref="BY335:BY336"/>
    <mergeCell ref="BZ335:BZ336"/>
    <mergeCell ref="CA335:CA336"/>
    <mergeCell ref="J336:O336"/>
    <mergeCell ref="A337:A338"/>
    <mergeCell ref="B337:I338"/>
    <mergeCell ref="J337:O337"/>
    <mergeCell ref="P337:AA338"/>
    <mergeCell ref="AB337:AC338"/>
    <mergeCell ref="AD337:AD338"/>
    <mergeCell ref="AE337:AG338"/>
    <mergeCell ref="AJ337:AJ338"/>
    <mergeCell ref="AK337:AK338"/>
    <mergeCell ref="AL337:AL338"/>
    <mergeCell ref="AM337:AM338"/>
    <mergeCell ref="AN337:AN338"/>
    <mergeCell ref="AO337:AO338"/>
    <mergeCell ref="AP337:AP338"/>
    <mergeCell ref="AQ337:AQ338"/>
    <mergeCell ref="AR337:AR338"/>
    <mergeCell ref="BL335:BL336"/>
    <mergeCell ref="BM335:BM336"/>
    <mergeCell ref="BN335:BN336"/>
    <mergeCell ref="BO335:BO336"/>
    <mergeCell ref="BP335:BP336"/>
    <mergeCell ref="BQ335:BQ336"/>
    <mergeCell ref="BR335:BR336"/>
    <mergeCell ref="BS335:BS336"/>
    <mergeCell ref="BT335:BT336"/>
    <mergeCell ref="AX335:AX336"/>
    <mergeCell ref="AV333:AV334"/>
    <mergeCell ref="AW333:AW334"/>
    <mergeCell ref="AX333:AX334"/>
    <mergeCell ref="BX333:BX334"/>
    <mergeCell ref="BY333:BY334"/>
    <mergeCell ref="BZ333:BZ334"/>
    <mergeCell ref="CA333:CA334"/>
    <mergeCell ref="J334:O334"/>
    <mergeCell ref="A335:A336"/>
    <mergeCell ref="B335:I336"/>
    <mergeCell ref="J335:O335"/>
    <mergeCell ref="P335:AA336"/>
    <mergeCell ref="AB335:AC336"/>
    <mergeCell ref="AD335:AD336"/>
    <mergeCell ref="AE335:AG336"/>
    <mergeCell ref="AJ335:AJ336"/>
    <mergeCell ref="AK335:AK336"/>
    <mergeCell ref="AL335:AL336"/>
    <mergeCell ref="AM335:AM336"/>
    <mergeCell ref="AN335:AN336"/>
    <mergeCell ref="AO335:AO336"/>
    <mergeCell ref="AP335:AP336"/>
    <mergeCell ref="AQ335:AQ336"/>
    <mergeCell ref="AR335:AR336"/>
    <mergeCell ref="AU335:AU336"/>
    <mergeCell ref="AV335:AV336"/>
    <mergeCell ref="AW335:AW336"/>
    <mergeCell ref="BO333:BO334"/>
    <mergeCell ref="BP333:BP334"/>
    <mergeCell ref="BQ333:BQ334"/>
    <mergeCell ref="BR333:BR334"/>
    <mergeCell ref="BS333:BS334"/>
    <mergeCell ref="A333:A334"/>
    <mergeCell ref="B333:I334"/>
    <mergeCell ref="J333:O333"/>
    <mergeCell ref="P333:AA334"/>
    <mergeCell ref="AB333:AC334"/>
    <mergeCell ref="AD333:AD334"/>
    <mergeCell ref="AE333:AG334"/>
    <mergeCell ref="AJ333:AJ334"/>
    <mergeCell ref="AK333:AK334"/>
    <mergeCell ref="AL333:AL334"/>
    <mergeCell ref="AM333:AM334"/>
    <mergeCell ref="AN333:AN334"/>
    <mergeCell ref="AO333:AO334"/>
    <mergeCell ref="AP333:AP334"/>
    <mergeCell ref="AQ333:AQ334"/>
    <mergeCell ref="AR333:AR334"/>
    <mergeCell ref="AU333:AU334"/>
    <mergeCell ref="AY333:AY334"/>
    <mergeCell ref="AZ333:AZ334"/>
    <mergeCell ref="BW333:BW334"/>
    <mergeCell ref="BA333:BA334"/>
    <mergeCell ref="BB333:BB334"/>
    <mergeCell ref="BC333:BC334"/>
    <mergeCell ref="BD333:BI334"/>
    <mergeCell ref="BJ333:BJ334"/>
    <mergeCell ref="BK333:BK334"/>
    <mergeCell ref="BL333:BL334"/>
    <mergeCell ref="BM333:BM334"/>
    <mergeCell ref="BN333:BN334"/>
    <mergeCell ref="BT333:BT334"/>
    <mergeCell ref="BU333:BU334"/>
    <mergeCell ref="AZ331:AZ332"/>
    <mergeCell ref="BA331:BA332"/>
    <mergeCell ref="BB331:BB332"/>
    <mergeCell ref="BC331:BC332"/>
    <mergeCell ref="BU329:BU330"/>
    <mergeCell ref="BV329:BV330"/>
    <mergeCell ref="BW329:BW330"/>
    <mergeCell ref="BL329:BL330"/>
    <mergeCell ref="BR331:BR332"/>
    <mergeCell ref="BS331:BS332"/>
    <mergeCell ref="BT331:BT332"/>
    <mergeCell ref="BU331:BU332"/>
    <mergeCell ref="BV331:BV332"/>
    <mergeCell ref="BW331:BW332"/>
    <mergeCell ref="BD331:BI332"/>
    <mergeCell ref="BJ331:BJ332"/>
    <mergeCell ref="BK331:BK332"/>
    <mergeCell ref="BL331:BL332"/>
    <mergeCell ref="BM331:BM332"/>
    <mergeCell ref="BN331:BN332"/>
    <mergeCell ref="CA329:CA330"/>
    <mergeCell ref="J330:O330"/>
    <mergeCell ref="BM329:BM330"/>
    <mergeCell ref="BN329:BN330"/>
    <mergeCell ref="BO329:BO330"/>
    <mergeCell ref="BP329:BP330"/>
    <mergeCell ref="BQ329:BQ330"/>
    <mergeCell ref="BR329:BR330"/>
    <mergeCell ref="BS329:BS330"/>
    <mergeCell ref="BT329:BT330"/>
    <mergeCell ref="CA331:CA332"/>
    <mergeCell ref="J332:O332"/>
    <mergeCell ref="BV327:BV328"/>
    <mergeCell ref="A331:A332"/>
    <mergeCell ref="B331:I332"/>
    <mergeCell ref="J331:O331"/>
    <mergeCell ref="P331:AA332"/>
    <mergeCell ref="AB331:AC332"/>
    <mergeCell ref="AD331:AD332"/>
    <mergeCell ref="AE331:AG332"/>
    <mergeCell ref="AJ331:AJ332"/>
    <mergeCell ref="AK331:AK332"/>
    <mergeCell ref="AL331:AL332"/>
    <mergeCell ref="AM331:AM332"/>
    <mergeCell ref="AN331:AN332"/>
    <mergeCell ref="AO331:AO332"/>
    <mergeCell ref="AP331:AP332"/>
    <mergeCell ref="AQ331:AQ332"/>
    <mergeCell ref="AR331:AR332"/>
    <mergeCell ref="BX331:BX332"/>
    <mergeCell ref="BY331:BY332"/>
    <mergeCell ref="BZ331:BZ332"/>
    <mergeCell ref="AU331:AU332"/>
    <mergeCell ref="AV331:AV332"/>
    <mergeCell ref="AW331:AW332"/>
    <mergeCell ref="AX331:AX332"/>
    <mergeCell ref="AY331:AY332"/>
    <mergeCell ref="AV327:AV328"/>
    <mergeCell ref="AW327:AW328"/>
    <mergeCell ref="AX327:AX328"/>
    <mergeCell ref="BX329:BX330"/>
    <mergeCell ref="BY329:BY330"/>
    <mergeCell ref="BZ329:BZ330"/>
    <mergeCell ref="BO331:BO332"/>
    <mergeCell ref="BP331:BP332"/>
    <mergeCell ref="BQ331:BQ332"/>
    <mergeCell ref="BW327:BW328"/>
    <mergeCell ref="BA327:BA328"/>
    <mergeCell ref="BB327:BB328"/>
    <mergeCell ref="BC327:BC328"/>
    <mergeCell ref="BD327:BI328"/>
    <mergeCell ref="BJ327:BJ328"/>
    <mergeCell ref="BK327:BK328"/>
    <mergeCell ref="BL327:BL328"/>
    <mergeCell ref="BM327:BM328"/>
    <mergeCell ref="BN327:BN328"/>
    <mergeCell ref="BT327:BT328"/>
    <mergeCell ref="BU327:BU328"/>
    <mergeCell ref="AW329:AW330"/>
    <mergeCell ref="BO327:BO328"/>
    <mergeCell ref="BP327:BP328"/>
    <mergeCell ref="BQ327:BQ328"/>
    <mergeCell ref="BR327:BR328"/>
    <mergeCell ref="BS327:BS328"/>
    <mergeCell ref="A327:A328"/>
    <mergeCell ref="B327:I328"/>
    <mergeCell ref="J327:O327"/>
    <mergeCell ref="AX329:AX330"/>
    <mergeCell ref="AY329:AY330"/>
    <mergeCell ref="AZ329:AZ330"/>
    <mergeCell ref="BA329:BA330"/>
    <mergeCell ref="BB329:BB330"/>
    <mergeCell ref="BC329:BC330"/>
    <mergeCell ref="BD329:BI330"/>
    <mergeCell ref="BJ329:BJ330"/>
    <mergeCell ref="BK329:BK330"/>
    <mergeCell ref="BA325:BA326"/>
    <mergeCell ref="BB325:BB326"/>
    <mergeCell ref="BC325:BC326"/>
    <mergeCell ref="AU325:AU326"/>
    <mergeCell ref="AV325:AV326"/>
    <mergeCell ref="AW325:AW326"/>
    <mergeCell ref="AX325:AX326"/>
    <mergeCell ref="AY325:AY326"/>
    <mergeCell ref="AN327:AN328"/>
    <mergeCell ref="AO327:AO328"/>
    <mergeCell ref="AP327:AP328"/>
    <mergeCell ref="AQ327:AQ328"/>
    <mergeCell ref="AR327:AR328"/>
    <mergeCell ref="AU327:AU328"/>
    <mergeCell ref="AY327:AY328"/>
    <mergeCell ref="AZ327:AZ328"/>
    <mergeCell ref="AZ325:AZ326"/>
    <mergeCell ref="BR325:BR326"/>
    <mergeCell ref="BX327:BX328"/>
    <mergeCell ref="BY327:BY328"/>
    <mergeCell ref="BZ327:BZ328"/>
    <mergeCell ref="CA327:CA328"/>
    <mergeCell ref="J328:O328"/>
    <mergeCell ref="A329:A330"/>
    <mergeCell ref="B329:I330"/>
    <mergeCell ref="J329:O329"/>
    <mergeCell ref="P329:AA330"/>
    <mergeCell ref="AB329:AC330"/>
    <mergeCell ref="AD329:AD330"/>
    <mergeCell ref="AE329:AG330"/>
    <mergeCell ref="AJ329:AJ330"/>
    <mergeCell ref="AK329:AK330"/>
    <mergeCell ref="AL329:AL330"/>
    <mergeCell ref="AM329:AM330"/>
    <mergeCell ref="AN329:AN330"/>
    <mergeCell ref="AO329:AO330"/>
    <mergeCell ref="AP329:AP330"/>
    <mergeCell ref="AQ329:AQ330"/>
    <mergeCell ref="AR329:AR330"/>
    <mergeCell ref="AU329:AU330"/>
    <mergeCell ref="AV329:AV330"/>
    <mergeCell ref="P327:AA328"/>
    <mergeCell ref="AB327:AC328"/>
    <mergeCell ref="AD327:AD328"/>
    <mergeCell ref="AE327:AG328"/>
    <mergeCell ref="AJ327:AJ328"/>
    <mergeCell ref="AK327:AK328"/>
    <mergeCell ref="AL327:AL328"/>
    <mergeCell ref="AM327:AM328"/>
    <mergeCell ref="BL323:BL324"/>
    <mergeCell ref="BS325:BS326"/>
    <mergeCell ref="BT325:BT326"/>
    <mergeCell ref="BU325:BU326"/>
    <mergeCell ref="BV325:BV326"/>
    <mergeCell ref="BW325:BW326"/>
    <mergeCell ref="BX323:BX324"/>
    <mergeCell ref="BY323:BY324"/>
    <mergeCell ref="BZ323:BZ324"/>
    <mergeCell ref="CA323:CA324"/>
    <mergeCell ref="BB323:BB324"/>
    <mergeCell ref="BC323:BC324"/>
    <mergeCell ref="BD323:BI324"/>
    <mergeCell ref="BJ323:BJ324"/>
    <mergeCell ref="BK323:BK324"/>
    <mergeCell ref="BX325:BX326"/>
    <mergeCell ref="BY325:BY326"/>
    <mergeCell ref="BZ325:BZ326"/>
    <mergeCell ref="BD325:BI326"/>
    <mergeCell ref="BJ325:BJ326"/>
    <mergeCell ref="BK325:BK326"/>
    <mergeCell ref="BL325:BL326"/>
    <mergeCell ref="BM325:BM326"/>
    <mergeCell ref="BN325:BN326"/>
    <mergeCell ref="BO325:BO326"/>
    <mergeCell ref="BP325:BP326"/>
    <mergeCell ref="BQ325:BQ326"/>
    <mergeCell ref="BO323:BO324"/>
    <mergeCell ref="BP323:BP324"/>
    <mergeCell ref="BQ323:BQ324"/>
    <mergeCell ref="BR323:BR324"/>
    <mergeCell ref="BS323:BS324"/>
    <mergeCell ref="BT323:BT324"/>
    <mergeCell ref="CA325:CA326"/>
    <mergeCell ref="J326:O326"/>
    <mergeCell ref="BV321:BV322"/>
    <mergeCell ref="A325:A326"/>
    <mergeCell ref="B325:I326"/>
    <mergeCell ref="J325:O325"/>
    <mergeCell ref="P325:AA326"/>
    <mergeCell ref="AB325:AC326"/>
    <mergeCell ref="AD325:AD326"/>
    <mergeCell ref="AE325:AG326"/>
    <mergeCell ref="AJ325:AJ326"/>
    <mergeCell ref="AK325:AK326"/>
    <mergeCell ref="AL325:AL326"/>
    <mergeCell ref="AM325:AM326"/>
    <mergeCell ref="AN325:AN326"/>
    <mergeCell ref="AO325:AO326"/>
    <mergeCell ref="AP325:AP326"/>
    <mergeCell ref="AQ325:AQ326"/>
    <mergeCell ref="AR325:AR326"/>
    <mergeCell ref="AX323:AX324"/>
    <mergeCell ref="AY323:AY324"/>
    <mergeCell ref="AZ323:AZ324"/>
    <mergeCell ref="BA323:BA324"/>
    <mergeCell ref="BU323:BU324"/>
    <mergeCell ref="BV323:BV324"/>
    <mergeCell ref="BW323:BW324"/>
    <mergeCell ref="BX321:BX322"/>
    <mergeCell ref="BY321:BY322"/>
    <mergeCell ref="BZ321:BZ322"/>
    <mergeCell ref="CA321:CA322"/>
    <mergeCell ref="J322:O322"/>
    <mergeCell ref="A323:A324"/>
    <mergeCell ref="B323:I324"/>
    <mergeCell ref="J323:O323"/>
    <mergeCell ref="P323:AA324"/>
    <mergeCell ref="AB323:AC324"/>
    <mergeCell ref="AD323:AD324"/>
    <mergeCell ref="AE323:AG324"/>
    <mergeCell ref="AJ323:AJ324"/>
    <mergeCell ref="AK323:AK324"/>
    <mergeCell ref="AL323:AL324"/>
    <mergeCell ref="AM323:AM324"/>
    <mergeCell ref="AN323:AN324"/>
    <mergeCell ref="AO323:AO324"/>
    <mergeCell ref="AP323:AP324"/>
    <mergeCell ref="AQ323:AQ324"/>
    <mergeCell ref="AR323:AR324"/>
    <mergeCell ref="AU323:AU324"/>
    <mergeCell ref="AV323:AV324"/>
    <mergeCell ref="AW323:AW324"/>
    <mergeCell ref="BP321:BP322"/>
    <mergeCell ref="BQ321:BQ322"/>
    <mergeCell ref="BR321:BR322"/>
    <mergeCell ref="BS321:BS322"/>
    <mergeCell ref="A321:A322"/>
    <mergeCell ref="J324:O324"/>
    <mergeCell ref="BM323:BM324"/>
    <mergeCell ref="BN323:BN324"/>
    <mergeCell ref="B321:I322"/>
    <mergeCell ref="J321:O321"/>
    <mergeCell ref="P321:AA322"/>
    <mergeCell ref="AB321:AC322"/>
    <mergeCell ref="AD321:AD322"/>
    <mergeCell ref="AE321:AG322"/>
    <mergeCell ref="AJ321:AJ322"/>
    <mergeCell ref="AK321:AK322"/>
    <mergeCell ref="AL321:AL322"/>
    <mergeCell ref="AM321:AM322"/>
    <mergeCell ref="AN321:AN322"/>
    <mergeCell ref="AO321:AO322"/>
    <mergeCell ref="AP321:AP322"/>
    <mergeCell ref="AQ321:AQ322"/>
    <mergeCell ref="AR321:AR322"/>
    <mergeCell ref="AU321:AU322"/>
    <mergeCell ref="AY321:AY322"/>
    <mergeCell ref="AV321:AV322"/>
    <mergeCell ref="AW321:AW322"/>
    <mergeCell ref="AX321:AX322"/>
    <mergeCell ref="BA321:BA322"/>
    <mergeCell ref="BB321:BB322"/>
    <mergeCell ref="BC321:BC322"/>
    <mergeCell ref="BD321:BI322"/>
    <mergeCell ref="BJ321:BJ322"/>
    <mergeCell ref="BK321:BK322"/>
    <mergeCell ref="BL321:BL322"/>
    <mergeCell ref="BM321:BM322"/>
    <mergeCell ref="BN321:BN322"/>
    <mergeCell ref="BT321:BT322"/>
    <mergeCell ref="BU321:BU322"/>
    <mergeCell ref="BA319:BA320"/>
    <mergeCell ref="BB319:BB320"/>
    <mergeCell ref="BC319:BC320"/>
    <mergeCell ref="BU317:BU318"/>
    <mergeCell ref="BV317:BV318"/>
    <mergeCell ref="BW317:BW318"/>
    <mergeCell ref="BS319:BS320"/>
    <mergeCell ref="BT319:BT320"/>
    <mergeCell ref="BU319:BU320"/>
    <mergeCell ref="BV319:BV320"/>
    <mergeCell ref="BW319:BW320"/>
    <mergeCell ref="BD319:BI320"/>
    <mergeCell ref="BJ319:BJ320"/>
    <mergeCell ref="BK319:BK320"/>
    <mergeCell ref="BL319:BL320"/>
    <mergeCell ref="BM319:BM320"/>
    <mergeCell ref="BN319:BN320"/>
    <mergeCell ref="BO319:BO320"/>
    <mergeCell ref="BP319:BP320"/>
    <mergeCell ref="BX315:BX316"/>
    <mergeCell ref="BO321:BO322"/>
    <mergeCell ref="CA319:CA320"/>
    <mergeCell ref="J320:O320"/>
    <mergeCell ref="A319:A320"/>
    <mergeCell ref="B319:I320"/>
    <mergeCell ref="J319:O319"/>
    <mergeCell ref="P319:AA320"/>
    <mergeCell ref="AB319:AC320"/>
    <mergeCell ref="AD319:AD320"/>
    <mergeCell ref="AE319:AG320"/>
    <mergeCell ref="AJ319:AJ320"/>
    <mergeCell ref="AK319:AK320"/>
    <mergeCell ref="AL319:AL320"/>
    <mergeCell ref="AM319:AM320"/>
    <mergeCell ref="AN319:AN320"/>
    <mergeCell ref="AO319:AO320"/>
    <mergeCell ref="AP319:AP320"/>
    <mergeCell ref="AQ319:AQ320"/>
    <mergeCell ref="AR319:AR320"/>
    <mergeCell ref="BX319:BX320"/>
    <mergeCell ref="BY319:BY320"/>
    <mergeCell ref="BZ319:BZ320"/>
    <mergeCell ref="BR319:BR320"/>
    <mergeCell ref="AU319:AU320"/>
    <mergeCell ref="AV319:AV320"/>
    <mergeCell ref="AW319:AW320"/>
    <mergeCell ref="AX319:AX320"/>
    <mergeCell ref="AY319:AY320"/>
    <mergeCell ref="AZ319:AZ320"/>
    <mergeCell ref="AZ321:AZ322"/>
    <mergeCell ref="BW321:BW322"/>
    <mergeCell ref="BO315:BO316"/>
    <mergeCell ref="BY317:BY318"/>
    <mergeCell ref="BZ317:BZ318"/>
    <mergeCell ref="CA317:CA318"/>
    <mergeCell ref="J318:O318"/>
    <mergeCell ref="BM317:BM318"/>
    <mergeCell ref="BN317:BN318"/>
    <mergeCell ref="BO317:BO318"/>
    <mergeCell ref="BP317:BP318"/>
    <mergeCell ref="BQ317:BQ318"/>
    <mergeCell ref="BR317:BR318"/>
    <mergeCell ref="BS317:BS318"/>
    <mergeCell ref="BT317:BT318"/>
    <mergeCell ref="BL317:BL318"/>
    <mergeCell ref="BT315:BT316"/>
    <mergeCell ref="BU315:BU316"/>
    <mergeCell ref="BV315:BV316"/>
    <mergeCell ref="BW315:BW316"/>
    <mergeCell ref="BA315:BA316"/>
    <mergeCell ref="AX317:AX318"/>
    <mergeCell ref="AY317:AY318"/>
    <mergeCell ref="AZ317:AZ318"/>
    <mergeCell ref="BB317:BB318"/>
    <mergeCell ref="BC317:BC318"/>
    <mergeCell ref="BD317:BI318"/>
    <mergeCell ref="BJ317:BJ318"/>
    <mergeCell ref="BK317:BK318"/>
    <mergeCell ref="AV315:AV316"/>
    <mergeCell ref="AW315:AW316"/>
    <mergeCell ref="AX315:AX316"/>
    <mergeCell ref="AY315:AY316"/>
    <mergeCell ref="AZ315:AZ316"/>
    <mergeCell ref="BY315:BY316"/>
    <mergeCell ref="BK314:BR314"/>
    <mergeCell ref="BT314:BZ314"/>
    <mergeCell ref="BB315:BB316"/>
    <mergeCell ref="BC315:BC316"/>
    <mergeCell ref="BD315:BI316"/>
    <mergeCell ref="BJ315:BJ316"/>
    <mergeCell ref="BK315:BK316"/>
    <mergeCell ref="BL315:BL316"/>
    <mergeCell ref="BM315:BM316"/>
    <mergeCell ref="BN315:BN316"/>
    <mergeCell ref="BX317:BX318"/>
    <mergeCell ref="BQ319:BQ320"/>
    <mergeCell ref="CA315:CA316"/>
    <mergeCell ref="J316:O316"/>
    <mergeCell ref="A317:A318"/>
    <mergeCell ref="B317:I318"/>
    <mergeCell ref="J317:O317"/>
    <mergeCell ref="P317:AA318"/>
    <mergeCell ref="AB317:AC318"/>
    <mergeCell ref="AD317:AD318"/>
    <mergeCell ref="AE317:AG318"/>
    <mergeCell ref="AJ317:AJ318"/>
    <mergeCell ref="AK317:AK318"/>
    <mergeCell ref="AL317:AL318"/>
    <mergeCell ref="AM317:AM318"/>
    <mergeCell ref="AN317:AN318"/>
    <mergeCell ref="AO317:AO318"/>
    <mergeCell ref="AP317:AP318"/>
    <mergeCell ref="AQ317:AQ318"/>
    <mergeCell ref="AR317:AR318"/>
    <mergeCell ref="AU317:AU318"/>
    <mergeCell ref="A315:A316"/>
    <mergeCell ref="B315:I316"/>
    <mergeCell ref="J315:O315"/>
    <mergeCell ref="P315:AA316"/>
    <mergeCell ref="AB315:AC316"/>
    <mergeCell ref="BA317:BA318"/>
    <mergeCell ref="A313:A314"/>
    <mergeCell ref="B313:I314"/>
    <mergeCell ref="J313:O313"/>
    <mergeCell ref="P313:AA314"/>
    <mergeCell ref="AB313:AC314"/>
    <mergeCell ref="AD313:AD314"/>
    <mergeCell ref="AE313:AG314"/>
    <mergeCell ref="AH313:AO314"/>
    <mergeCell ref="AP313:AR314"/>
    <mergeCell ref="AS313:AY314"/>
    <mergeCell ref="AZ313:BC313"/>
    <mergeCell ref="J314:O314"/>
    <mergeCell ref="AZ314:BC314"/>
    <mergeCell ref="AV317:AV318"/>
    <mergeCell ref="AW317:AW318"/>
    <mergeCell ref="V309:V311"/>
    <mergeCell ref="W309:W311"/>
    <mergeCell ref="X309:X311"/>
    <mergeCell ref="AE305:AG306"/>
    <mergeCell ref="AH305:AM306"/>
    <mergeCell ref="AX305:BB305"/>
    <mergeCell ref="BC305:BZ305"/>
    <mergeCell ref="AX306:BB306"/>
    <mergeCell ref="BC306:BZ306"/>
    <mergeCell ref="AD315:AD316"/>
    <mergeCell ref="AE315:AG316"/>
    <mergeCell ref="AJ315:AJ316"/>
    <mergeCell ref="AK315:AK316"/>
    <mergeCell ref="AL315:AL316"/>
    <mergeCell ref="AM315:AM316"/>
    <mergeCell ref="AN315:AN316"/>
    <mergeCell ref="AO315:AO316"/>
    <mergeCell ref="AP315:AP316"/>
    <mergeCell ref="AQ315:AQ316"/>
    <mergeCell ref="AR315:AR316"/>
    <mergeCell ref="AU315:AU316"/>
    <mergeCell ref="BH309:BJ310"/>
    <mergeCell ref="BK309:BZ310"/>
    <mergeCell ref="BK311:BZ311"/>
    <mergeCell ref="BP315:BP316"/>
    <mergeCell ref="BQ315:BQ316"/>
    <mergeCell ref="BR315:BR316"/>
    <mergeCell ref="BS315:BS316"/>
    <mergeCell ref="BD313:BI314"/>
    <mergeCell ref="BJ313:BJ314"/>
    <mergeCell ref="BK313:BZ313"/>
    <mergeCell ref="BZ315:BZ316"/>
    <mergeCell ref="A307:A308"/>
    <mergeCell ref="B307:D308"/>
    <mergeCell ref="E307:I308"/>
    <mergeCell ref="J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AX307:BB307"/>
    <mergeCell ref="BC307:BZ307"/>
    <mergeCell ref="AB308:AB309"/>
    <mergeCell ref="AC308:AD309"/>
    <mergeCell ref="AE308:AE309"/>
    <mergeCell ref="AF308:AF309"/>
    <mergeCell ref="AZ309:BA311"/>
    <mergeCell ref="BB309:BC311"/>
    <mergeCell ref="BD309:BE311"/>
    <mergeCell ref="BF309:BG311"/>
    <mergeCell ref="AG308:AH309"/>
    <mergeCell ref="AI308:AK309"/>
    <mergeCell ref="AL308:AM309"/>
    <mergeCell ref="J309:P311"/>
    <mergeCell ref="Q309:Q311"/>
    <mergeCell ref="R309:R311"/>
    <mergeCell ref="S309:S311"/>
    <mergeCell ref="T309:T311"/>
    <mergeCell ref="A310:I311"/>
    <mergeCell ref="U309:U311"/>
    <mergeCell ref="BM299:BN299"/>
    <mergeCell ref="BO299:BR299"/>
    <mergeCell ref="BT299:BW299"/>
    <mergeCell ref="BX299:BY299"/>
    <mergeCell ref="BZ299:CA299"/>
    <mergeCell ref="AA302:AP303"/>
    <mergeCell ref="BK302:BP302"/>
    <mergeCell ref="BQ302:BZ302"/>
    <mergeCell ref="A303:B304"/>
    <mergeCell ref="D303:M304"/>
    <mergeCell ref="P303:P304"/>
    <mergeCell ref="BC303:BJ303"/>
    <mergeCell ref="AX304:BB304"/>
    <mergeCell ref="BC304:BZ304"/>
    <mergeCell ref="A296:AG296"/>
    <mergeCell ref="AP296:AR296"/>
    <mergeCell ref="BD296:BI296"/>
    <mergeCell ref="B297:E297"/>
    <mergeCell ref="N297:R297"/>
    <mergeCell ref="AA297:AC297"/>
    <mergeCell ref="AD297:AF297"/>
    <mergeCell ref="AO297:AV297"/>
    <mergeCell ref="AS299:AZ299"/>
    <mergeCell ref="BX294:BX295"/>
    <mergeCell ref="BY294:BY295"/>
    <mergeCell ref="BZ294:BZ295"/>
    <mergeCell ref="CA294:CA295"/>
    <mergeCell ref="J295:O295"/>
    <mergeCell ref="BK294:BK295"/>
    <mergeCell ref="BL294:BL295"/>
    <mergeCell ref="BM294:BM295"/>
    <mergeCell ref="BN294:BN295"/>
    <mergeCell ref="BO294:BO295"/>
    <mergeCell ref="BP294:BP295"/>
    <mergeCell ref="BQ294:BQ295"/>
    <mergeCell ref="BR294:BR295"/>
    <mergeCell ref="BS294:BS295"/>
    <mergeCell ref="AW294:AW295"/>
    <mergeCell ref="AX294:AX295"/>
    <mergeCell ref="AY294:AY295"/>
    <mergeCell ref="AZ294:AZ295"/>
    <mergeCell ref="BA294:BA295"/>
    <mergeCell ref="BB294:BB295"/>
    <mergeCell ref="BC294:BC295"/>
    <mergeCell ref="BD294:BI295"/>
    <mergeCell ref="BJ294:BJ295"/>
    <mergeCell ref="AL294:AL295"/>
    <mergeCell ref="AM294:AM295"/>
    <mergeCell ref="AN294:AN295"/>
    <mergeCell ref="AO294:AO295"/>
    <mergeCell ref="AP294:AP295"/>
    <mergeCell ref="AQ294:AQ295"/>
    <mergeCell ref="AR294:AR295"/>
    <mergeCell ref="AU294:AU295"/>
    <mergeCell ref="AV294:AV295"/>
    <mergeCell ref="A294:A295"/>
    <mergeCell ref="B294:I295"/>
    <mergeCell ref="J294:O294"/>
    <mergeCell ref="P294:AA295"/>
    <mergeCell ref="AB294:AC295"/>
    <mergeCell ref="AD294:AD295"/>
    <mergeCell ref="AE294:AG295"/>
    <mergeCell ref="AJ294:AJ295"/>
    <mergeCell ref="AK294:AK295"/>
    <mergeCell ref="BT292:BT293"/>
    <mergeCell ref="BU292:BU293"/>
    <mergeCell ref="BV292:BV293"/>
    <mergeCell ref="BW292:BW293"/>
    <mergeCell ref="A292:A293"/>
    <mergeCell ref="B292:I293"/>
    <mergeCell ref="J292:O292"/>
    <mergeCell ref="P292:AA293"/>
    <mergeCell ref="AB292:AC293"/>
    <mergeCell ref="AD292:AD293"/>
    <mergeCell ref="AE292:AG293"/>
    <mergeCell ref="AJ292:AJ293"/>
    <mergeCell ref="AK292:AK293"/>
    <mergeCell ref="BT294:BT295"/>
    <mergeCell ref="BU294:BU295"/>
    <mergeCell ref="BV294:BV295"/>
    <mergeCell ref="BW294:BW295"/>
    <mergeCell ref="BX292:BX293"/>
    <mergeCell ref="BY292:BY293"/>
    <mergeCell ref="BZ292:BZ293"/>
    <mergeCell ref="CA292:CA293"/>
    <mergeCell ref="J293:O293"/>
    <mergeCell ref="BK292:BK293"/>
    <mergeCell ref="BL292:BL293"/>
    <mergeCell ref="BM292:BM293"/>
    <mergeCell ref="BN292:BN293"/>
    <mergeCell ref="BO292:BO293"/>
    <mergeCell ref="BP292:BP293"/>
    <mergeCell ref="BQ292:BQ293"/>
    <mergeCell ref="BR292:BR293"/>
    <mergeCell ref="BS292:BS293"/>
    <mergeCell ref="AW292:AW293"/>
    <mergeCell ref="AX292:AX293"/>
    <mergeCell ref="AY292:AY293"/>
    <mergeCell ref="AZ292:AZ293"/>
    <mergeCell ref="BA292:BA293"/>
    <mergeCell ref="BB292:BB293"/>
    <mergeCell ref="BC292:BC293"/>
    <mergeCell ref="BD292:BI293"/>
    <mergeCell ref="BJ292:BJ293"/>
    <mergeCell ref="AL292:AL293"/>
    <mergeCell ref="AM292:AM293"/>
    <mergeCell ref="AN292:AN293"/>
    <mergeCell ref="AO292:AO293"/>
    <mergeCell ref="AP292:AP293"/>
    <mergeCell ref="AQ292:AQ293"/>
    <mergeCell ref="AR292:AR293"/>
    <mergeCell ref="AU292:AU293"/>
    <mergeCell ref="AV292:AV293"/>
    <mergeCell ref="BX290:BX291"/>
    <mergeCell ref="BY290:BY291"/>
    <mergeCell ref="BZ290:BZ291"/>
    <mergeCell ref="CA290:CA291"/>
    <mergeCell ref="J291:O291"/>
    <mergeCell ref="BK290:BK291"/>
    <mergeCell ref="BL290:BL291"/>
    <mergeCell ref="BM290:BM291"/>
    <mergeCell ref="BN290:BN291"/>
    <mergeCell ref="BO290:BO291"/>
    <mergeCell ref="BP290:BP291"/>
    <mergeCell ref="BQ290:BQ291"/>
    <mergeCell ref="BR290:BR291"/>
    <mergeCell ref="BS290:BS291"/>
    <mergeCell ref="AW290:AW291"/>
    <mergeCell ref="AX290:AX291"/>
    <mergeCell ref="AY290:AY291"/>
    <mergeCell ref="AZ290:AZ291"/>
    <mergeCell ref="BA290:BA291"/>
    <mergeCell ref="BB290:BB291"/>
    <mergeCell ref="BC290:BC291"/>
    <mergeCell ref="BD290:BI291"/>
    <mergeCell ref="BJ290:BJ291"/>
    <mergeCell ref="AL290:AL291"/>
    <mergeCell ref="AM290:AM291"/>
    <mergeCell ref="AN290:AN291"/>
    <mergeCell ref="AO290:AO291"/>
    <mergeCell ref="AP290:AP291"/>
    <mergeCell ref="AQ290:AQ291"/>
    <mergeCell ref="AR290:AR291"/>
    <mergeCell ref="AU290:AU291"/>
    <mergeCell ref="AV290:AV291"/>
    <mergeCell ref="A290:A291"/>
    <mergeCell ref="B290:I291"/>
    <mergeCell ref="J290:O290"/>
    <mergeCell ref="P290:AA291"/>
    <mergeCell ref="AB290:AC291"/>
    <mergeCell ref="AD290:AD291"/>
    <mergeCell ref="AE290:AG291"/>
    <mergeCell ref="AJ290:AJ291"/>
    <mergeCell ref="AK290:AK291"/>
    <mergeCell ref="BT288:BT289"/>
    <mergeCell ref="BU288:BU289"/>
    <mergeCell ref="BV288:BV289"/>
    <mergeCell ref="BW288:BW289"/>
    <mergeCell ref="A288:A289"/>
    <mergeCell ref="B288:I289"/>
    <mergeCell ref="J288:O288"/>
    <mergeCell ref="P288:AA289"/>
    <mergeCell ref="AB288:AC289"/>
    <mergeCell ref="AD288:AD289"/>
    <mergeCell ref="AE288:AG289"/>
    <mergeCell ref="AJ288:AJ289"/>
    <mergeCell ref="AK288:AK289"/>
    <mergeCell ref="BT290:BT291"/>
    <mergeCell ref="BU290:BU291"/>
    <mergeCell ref="BV290:BV291"/>
    <mergeCell ref="BW290:BW291"/>
    <mergeCell ref="BX288:BX289"/>
    <mergeCell ref="BY288:BY289"/>
    <mergeCell ref="BZ288:BZ289"/>
    <mergeCell ref="CA288:CA289"/>
    <mergeCell ref="J289:O289"/>
    <mergeCell ref="BK288:BK289"/>
    <mergeCell ref="BL288:BL289"/>
    <mergeCell ref="BM288:BM289"/>
    <mergeCell ref="BN288:BN289"/>
    <mergeCell ref="BO288:BO289"/>
    <mergeCell ref="BP288:BP289"/>
    <mergeCell ref="BQ288:BQ289"/>
    <mergeCell ref="BR288:BR289"/>
    <mergeCell ref="BS288:BS289"/>
    <mergeCell ref="AW288:AW289"/>
    <mergeCell ref="AX288:AX289"/>
    <mergeCell ref="AY288:AY289"/>
    <mergeCell ref="AZ288:AZ289"/>
    <mergeCell ref="BA288:BA289"/>
    <mergeCell ref="BB288:BB289"/>
    <mergeCell ref="BC288:BC289"/>
    <mergeCell ref="BD288:BI289"/>
    <mergeCell ref="BJ288:BJ289"/>
    <mergeCell ref="AL288:AL289"/>
    <mergeCell ref="AM288:AM289"/>
    <mergeCell ref="AN288:AN289"/>
    <mergeCell ref="AO288:AO289"/>
    <mergeCell ref="AP288:AP289"/>
    <mergeCell ref="AQ288:AQ289"/>
    <mergeCell ref="AR288:AR289"/>
    <mergeCell ref="AU288:AU289"/>
    <mergeCell ref="AV288:AV289"/>
    <mergeCell ref="BX286:BX287"/>
    <mergeCell ref="BY286:BY287"/>
    <mergeCell ref="BZ286:BZ287"/>
    <mergeCell ref="CA286:CA287"/>
    <mergeCell ref="J287:O287"/>
    <mergeCell ref="BK286:BK287"/>
    <mergeCell ref="BL286:BL287"/>
    <mergeCell ref="BM286:BM287"/>
    <mergeCell ref="BN286:BN287"/>
    <mergeCell ref="BO286:BO287"/>
    <mergeCell ref="BP286:BP287"/>
    <mergeCell ref="BQ286:BQ287"/>
    <mergeCell ref="BR286:BR287"/>
    <mergeCell ref="BS286:BS287"/>
    <mergeCell ref="AW286:AW287"/>
    <mergeCell ref="AX286:AX287"/>
    <mergeCell ref="AY286:AY287"/>
    <mergeCell ref="AZ286:AZ287"/>
    <mergeCell ref="BA286:BA287"/>
    <mergeCell ref="BB286:BB287"/>
    <mergeCell ref="BC286:BC287"/>
    <mergeCell ref="BD286:BI287"/>
    <mergeCell ref="BJ286:BJ287"/>
    <mergeCell ref="AL286:AL287"/>
    <mergeCell ref="AM286:AM287"/>
    <mergeCell ref="AN286:AN287"/>
    <mergeCell ref="AO286:AO287"/>
    <mergeCell ref="AP286:AP287"/>
    <mergeCell ref="AQ286:AQ287"/>
    <mergeCell ref="AR286:AR287"/>
    <mergeCell ref="AU286:AU287"/>
    <mergeCell ref="AV286:AV287"/>
    <mergeCell ref="A286:A287"/>
    <mergeCell ref="B286:I287"/>
    <mergeCell ref="J286:O286"/>
    <mergeCell ref="P286:AA287"/>
    <mergeCell ref="AB286:AC287"/>
    <mergeCell ref="AD286:AD287"/>
    <mergeCell ref="AE286:AG287"/>
    <mergeCell ref="AJ286:AJ287"/>
    <mergeCell ref="AK286:AK287"/>
    <mergeCell ref="BT284:BT285"/>
    <mergeCell ref="BU284:BU285"/>
    <mergeCell ref="BV284:BV285"/>
    <mergeCell ref="BW284:BW285"/>
    <mergeCell ref="A284:A285"/>
    <mergeCell ref="B284:I285"/>
    <mergeCell ref="J284:O284"/>
    <mergeCell ref="P284:AA285"/>
    <mergeCell ref="AB284:AC285"/>
    <mergeCell ref="AD284:AD285"/>
    <mergeCell ref="AE284:AG285"/>
    <mergeCell ref="AJ284:AJ285"/>
    <mergeCell ref="AK284:AK285"/>
    <mergeCell ref="BT286:BT287"/>
    <mergeCell ref="BU286:BU287"/>
    <mergeCell ref="BV286:BV287"/>
    <mergeCell ref="BW286:BW287"/>
    <mergeCell ref="BX284:BX285"/>
    <mergeCell ref="BY284:BY285"/>
    <mergeCell ref="BZ284:BZ285"/>
    <mergeCell ref="CA284:CA285"/>
    <mergeCell ref="J285:O285"/>
    <mergeCell ref="BK284:BK285"/>
    <mergeCell ref="BL284:BL285"/>
    <mergeCell ref="BM284:BM285"/>
    <mergeCell ref="BN284:BN285"/>
    <mergeCell ref="BO284:BO285"/>
    <mergeCell ref="BP284:BP285"/>
    <mergeCell ref="BQ284:BQ285"/>
    <mergeCell ref="BR284:BR285"/>
    <mergeCell ref="BS284:BS285"/>
    <mergeCell ref="AW284:AW285"/>
    <mergeCell ref="AX284:AX285"/>
    <mergeCell ref="AY284:AY285"/>
    <mergeCell ref="AZ284:AZ285"/>
    <mergeCell ref="BA284:BA285"/>
    <mergeCell ref="BB284:BB285"/>
    <mergeCell ref="BC284:BC285"/>
    <mergeCell ref="BD284:BI285"/>
    <mergeCell ref="BJ284:BJ285"/>
    <mergeCell ref="AL284:AL285"/>
    <mergeCell ref="AM284:AM285"/>
    <mergeCell ref="AN284:AN285"/>
    <mergeCell ref="AO284:AO285"/>
    <mergeCell ref="AP284:AP285"/>
    <mergeCell ref="AQ284:AQ285"/>
    <mergeCell ref="AR284:AR285"/>
    <mergeCell ref="AU284:AU285"/>
    <mergeCell ref="AV284:AV285"/>
    <mergeCell ref="BX282:BX283"/>
    <mergeCell ref="BY282:BY283"/>
    <mergeCell ref="BZ282:BZ283"/>
    <mergeCell ref="CA282:CA283"/>
    <mergeCell ref="J283:O283"/>
    <mergeCell ref="BK282:BK283"/>
    <mergeCell ref="BL282:BL283"/>
    <mergeCell ref="BM282:BM283"/>
    <mergeCell ref="BN282:BN283"/>
    <mergeCell ref="BO282:BO283"/>
    <mergeCell ref="BP282:BP283"/>
    <mergeCell ref="BQ282:BQ283"/>
    <mergeCell ref="BR282:BR283"/>
    <mergeCell ref="BS282:BS283"/>
    <mergeCell ref="AW282:AW283"/>
    <mergeCell ref="AX282:AX283"/>
    <mergeCell ref="AY282:AY283"/>
    <mergeCell ref="AZ282:AZ283"/>
    <mergeCell ref="BA282:BA283"/>
    <mergeCell ref="BB282:BB283"/>
    <mergeCell ref="BC282:BC283"/>
    <mergeCell ref="BD282:BI283"/>
    <mergeCell ref="BJ282:BJ283"/>
    <mergeCell ref="AL282:AL283"/>
    <mergeCell ref="AM282:AM283"/>
    <mergeCell ref="AN282:AN283"/>
    <mergeCell ref="AO282:AO283"/>
    <mergeCell ref="AP282:AP283"/>
    <mergeCell ref="AQ282:AQ283"/>
    <mergeCell ref="AR282:AR283"/>
    <mergeCell ref="AU282:AU283"/>
    <mergeCell ref="AV282:AV283"/>
    <mergeCell ref="A282:A283"/>
    <mergeCell ref="B282:I283"/>
    <mergeCell ref="J282:O282"/>
    <mergeCell ref="P282:AA283"/>
    <mergeCell ref="AB282:AC283"/>
    <mergeCell ref="AD282:AD283"/>
    <mergeCell ref="AE282:AG283"/>
    <mergeCell ref="AJ282:AJ283"/>
    <mergeCell ref="AK282:AK283"/>
    <mergeCell ref="BT280:BT281"/>
    <mergeCell ref="BU280:BU281"/>
    <mergeCell ref="BV280:BV281"/>
    <mergeCell ref="BW280:BW281"/>
    <mergeCell ref="A280:A281"/>
    <mergeCell ref="B280:I281"/>
    <mergeCell ref="J280:O280"/>
    <mergeCell ref="P280:AA281"/>
    <mergeCell ref="AB280:AC281"/>
    <mergeCell ref="AD280:AD281"/>
    <mergeCell ref="AE280:AG281"/>
    <mergeCell ref="AJ280:AJ281"/>
    <mergeCell ref="AK280:AK281"/>
    <mergeCell ref="BT282:BT283"/>
    <mergeCell ref="BU282:BU283"/>
    <mergeCell ref="BV282:BV283"/>
    <mergeCell ref="BW282:BW283"/>
    <mergeCell ref="BX280:BX281"/>
    <mergeCell ref="BY280:BY281"/>
    <mergeCell ref="BZ280:BZ281"/>
    <mergeCell ref="CA280:CA281"/>
    <mergeCell ref="J281:O281"/>
    <mergeCell ref="BK280:BK281"/>
    <mergeCell ref="BL280:BL281"/>
    <mergeCell ref="BM280:BM281"/>
    <mergeCell ref="BN280:BN281"/>
    <mergeCell ref="BO280:BO281"/>
    <mergeCell ref="BP280:BP281"/>
    <mergeCell ref="BQ280:BQ281"/>
    <mergeCell ref="BR280:BR281"/>
    <mergeCell ref="BS280:BS281"/>
    <mergeCell ref="AW280:AW281"/>
    <mergeCell ref="AX280:AX281"/>
    <mergeCell ref="AY280:AY281"/>
    <mergeCell ref="AZ280:AZ281"/>
    <mergeCell ref="BA280:BA281"/>
    <mergeCell ref="BB280:BB281"/>
    <mergeCell ref="BC280:BC281"/>
    <mergeCell ref="BD280:BI281"/>
    <mergeCell ref="BJ280:BJ281"/>
    <mergeCell ref="AL280:AL281"/>
    <mergeCell ref="AM280:AM281"/>
    <mergeCell ref="AN280:AN281"/>
    <mergeCell ref="AO280:AO281"/>
    <mergeCell ref="AP280:AP281"/>
    <mergeCell ref="AQ280:AQ281"/>
    <mergeCell ref="AR280:AR281"/>
    <mergeCell ref="AU280:AU281"/>
    <mergeCell ref="AV280:AV281"/>
    <mergeCell ref="BX278:BX279"/>
    <mergeCell ref="BY278:BY279"/>
    <mergeCell ref="BZ278:BZ279"/>
    <mergeCell ref="CA278:CA279"/>
    <mergeCell ref="J279:O279"/>
    <mergeCell ref="BK278:BK279"/>
    <mergeCell ref="BL278:BL279"/>
    <mergeCell ref="BM278:BM279"/>
    <mergeCell ref="BN278:BN279"/>
    <mergeCell ref="BO278:BO279"/>
    <mergeCell ref="BP278:BP279"/>
    <mergeCell ref="BQ278:BQ279"/>
    <mergeCell ref="BR278:BR279"/>
    <mergeCell ref="BS278:BS279"/>
    <mergeCell ref="AW278:AW279"/>
    <mergeCell ref="AX278:AX279"/>
    <mergeCell ref="AY278:AY279"/>
    <mergeCell ref="AZ278:AZ279"/>
    <mergeCell ref="BA278:BA279"/>
    <mergeCell ref="BB278:BB279"/>
    <mergeCell ref="BC278:BC279"/>
    <mergeCell ref="BD278:BI279"/>
    <mergeCell ref="BJ278:BJ279"/>
    <mergeCell ref="AL278:AL279"/>
    <mergeCell ref="AM278:AM279"/>
    <mergeCell ref="AN278:AN279"/>
    <mergeCell ref="AO278:AO279"/>
    <mergeCell ref="AP278:AP279"/>
    <mergeCell ref="AQ278:AQ279"/>
    <mergeCell ref="AR278:AR279"/>
    <mergeCell ref="AU278:AU279"/>
    <mergeCell ref="AV278:AV279"/>
    <mergeCell ref="A278:A279"/>
    <mergeCell ref="B278:I279"/>
    <mergeCell ref="J278:O278"/>
    <mergeCell ref="P278:AA279"/>
    <mergeCell ref="AB278:AC279"/>
    <mergeCell ref="AD278:AD279"/>
    <mergeCell ref="AE278:AG279"/>
    <mergeCell ref="AJ278:AJ279"/>
    <mergeCell ref="AK278:AK279"/>
    <mergeCell ref="BT276:BT277"/>
    <mergeCell ref="BU276:BU277"/>
    <mergeCell ref="BV276:BV277"/>
    <mergeCell ref="BW276:BW277"/>
    <mergeCell ref="A276:A277"/>
    <mergeCell ref="B276:I277"/>
    <mergeCell ref="J276:O276"/>
    <mergeCell ref="P276:AA277"/>
    <mergeCell ref="AB276:AC277"/>
    <mergeCell ref="AD276:AD277"/>
    <mergeCell ref="AE276:AG277"/>
    <mergeCell ref="AJ276:AJ277"/>
    <mergeCell ref="AK276:AK277"/>
    <mergeCell ref="BT278:BT279"/>
    <mergeCell ref="BU278:BU279"/>
    <mergeCell ref="BV278:BV279"/>
    <mergeCell ref="BW278:BW279"/>
    <mergeCell ref="BX276:BX277"/>
    <mergeCell ref="BY276:BY277"/>
    <mergeCell ref="BZ276:BZ277"/>
    <mergeCell ref="CA276:CA277"/>
    <mergeCell ref="J277:O277"/>
    <mergeCell ref="BK276:BK277"/>
    <mergeCell ref="BL276:BL277"/>
    <mergeCell ref="BM276:BM277"/>
    <mergeCell ref="BN276:BN277"/>
    <mergeCell ref="BO276:BO277"/>
    <mergeCell ref="BP276:BP277"/>
    <mergeCell ref="BQ276:BQ277"/>
    <mergeCell ref="BR276:BR277"/>
    <mergeCell ref="BS276:BS277"/>
    <mergeCell ref="AW276:AW277"/>
    <mergeCell ref="AX276:AX277"/>
    <mergeCell ref="AY276:AY277"/>
    <mergeCell ref="AZ276:AZ277"/>
    <mergeCell ref="BA276:BA277"/>
    <mergeCell ref="BB276:BB277"/>
    <mergeCell ref="BC276:BC277"/>
    <mergeCell ref="BD276:BI277"/>
    <mergeCell ref="BJ276:BJ277"/>
    <mergeCell ref="AL276:AL277"/>
    <mergeCell ref="AM276:AM277"/>
    <mergeCell ref="AN276:AN277"/>
    <mergeCell ref="AO276:AO277"/>
    <mergeCell ref="AP276:AP277"/>
    <mergeCell ref="AQ276:AQ277"/>
    <mergeCell ref="AR276:AR277"/>
    <mergeCell ref="AU276:AU277"/>
    <mergeCell ref="AV276:AV277"/>
    <mergeCell ref="BX274:BX275"/>
    <mergeCell ref="BY274:BY275"/>
    <mergeCell ref="BZ274:BZ275"/>
    <mergeCell ref="CA274:CA275"/>
    <mergeCell ref="J275:O275"/>
    <mergeCell ref="BK274:BK275"/>
    <mergeCell ref="BL274:BL275"/>
    <mergeCell ref="BM274:BM275"/>
    <mergeCell ref="BN274:BN275"/>
    <mergeCell ref="BO274:BO275"/>
    <mergeCell ref="BP274:BP275"/>
    <mergeCell ref="BQ274:BQ275"/>
    <mergeCell ref="BR274:BR275"/>
    <mergeCell ref="BS274:BS275"/>
    <mergeCell ref="AW274:AW275"/>
    <mergeCell ref="AX274:AX275"/>
    <mergeCell ref="AY274:AY275"/>
    <mergeCell ref="AZ274:AZ275"/>
    <mergeCell ref="BA274:BA275"/>
    <mergeCell ref="BB274:BB275"/>
    <mergeCell ref="BC274:BC275"/>
    <mergeCell ref="BD274:BI275"/>
    <mergeCell ref="BJ274:BJ275"/>
    <mergeCell ref="AL274:AL275"/>
    <mergeCell ref="AM274:AM275"/>
    <mergeCell ref="AN274:AN275"/>
    <mergeCell ref="AO274:AO275"/>
    <mergeCell ref="AP274:AP275"/>
    <mergeCell ref="AJ274:AJ275"/>
    <mergeCell ref="AK274:AK275"/>
    <mergeCell ref="BT272:BT273"/>
    <mergeCell ref="BU272:BU273"/>
    <mergeCell ref="BV272:BV273"/>
    <mergeCell ref="BW272:BW273"/>
    <mergeCell ref="A272:A273"/>
    <mergeCell ref="B272:I273"/>
    <mergeCell ref="J272:O272"/>
    <mergeCell ref="P272:AA273"/>
    <mergeCell ref="AB272:AC273"/>
    <mergeCell ref="AD272:AD273"/>
    <mergeCell ref="AE272:AG273"/>
    <mergeCell ref="AJ272:AJ273"/>
    <mergeCell ref="AK272:AK273"/>
    <mergeCell ref="BT274:BT275"/>
    <mergeCell ref="BU274:BU275"/>
    <mergeCell ref="BV274:BV275"/>
    <mergeCell ref="BW274:BW275"/>
    <mergeCell ref="AQ272:AQ273"/>
    <mergeCell ref="AR272:AR273"/>
    <mergeCell ref="AU272:AU273"/>
    <mergeCell ref="AV272:AV273"/>
    <mergeCell ref="AQ274:AQ275"/>
    <mergeCell ref="AR274:AR275"/>
    <mergeCell ref="AU274:AU275"/>
    <mergeCell ref="AV274:AV275"/>
    <mergeCell ref="A274:A275"/>
    <mergeCell ref="B274:I275"/>
    <mergeCell ref="J274:O274"/>
    <mergeCell ref="P274:AA275"/>
    <mergeCell ref="AB274:AC275"/>
    <mergeCell ref="AD274:AD275"/>
    <mergeCell ref="AE274:AG275"/>
    <mergeCell ref="U266:U268"/>
    <mergeCell ref="V266:V268"/>
    <mergeCell ref="W266:W268"/>
    <mergeCell ref="X266:X268"/>
    <mergeCell ref="BX272:BX273"/>
    <mergeCell ref="BY272:BY273"/>
    <mergeCell ref="BZ272:BZ273"/>
    <mergeCell ref="CA272:CA273"/>
    <mergeCell ref="J273:O273"/>
    <mergeCell ref="BK272:BK273"/>
    <mergeCell ref="BL272:BL273"/>
    <mergeCell ref="BM272:BM273"/>
    <mergeCell ref="BN272:BN273"/>
    <mergeCell ref="BO272:BO273"/>
    <mergeCell ref="BP272:BP273"/>
    <mergeCell ref="BQ272:BQ273"/>
    <mergeCell ref="BR272:BR273"/>
    <mergeCell ref="BS272:BS273"/>
    <mergeCell ref="AW272:AW273"/>
    <mergeCell ref="AX272:AX273"/>
    <mergeCell ref="AY272:AY273"/>
    <mergeCell ref="AZ272:AZ273"/>
    <mergeCell ref="BA272:BA273"/>
    <mergeCell ref="BB272:BB273"/>
    <mergeCell ref="BC272:BC273"/>
    <mergeCell ref="BD272:BI273"/>
    <mergeCell ref="BJ272:BJ273"/>
    <mergeCell ref="AL272:AL273"/>
    <mergeCell ref="AM272:AM273"/>
    <mergeCell ref="AN272:AN273"/>
    <mergeCell ref="AO272:AO273"/>
    <mergeCell ref="AP272:AP273"/>
    <mergeCell ref="AL265:AM266"/>
    <mergeCell ref="AZ266:BA268"/>
    <mergeCell ref="BB266:BC268"/>
    <mergeCell ref="BD266:BE268"/>
    <mergeCell ref="BF266:BG268"/>
    <mergeCell ref="BH266:BJ267"/>
    <mergeCell ref="BK266:BZ267"/>
    <mergeCell ref="A267:I268"/>
    <mergeCell ref="BK268:BZ268"/>
    <mergeCell ref="A270:A271"/>
    <mergeCell ref="B270:I271"/>
    <mergeCell ref="J270:O270"/>
    <mergeCell ref="P270:AA271"/>
    <mergeCell ref="AB270:AC271"/>
    <mergeCell ref="AD270:AD271"/>
    <mergeCell ref="AE270:AG271"/>
    <mergeCell ref="AH270:AO271"/>
    <mergeCell ref="AP270:AR271"/>
    <mergeCell ref="AS270:AY271"/>
    <mergeCell ref="AZ270:BC270"/>
    <mergeCell ref="BD270:BI271"/>
    <mergeCell ref="BJ270:BJ271"/>
    <mergeCell ref="BK270:BZ270"/>
    <mergeCell ref="J271:O271"/>
    <mergeCell ref="AZ271:BC271"/>
    <mergeCell ref="BK271:BR271"/>
    <mergeCell ref="BT271:BZ271"/>
    <mergeCell ref="J266:P268"/>
    <mergeCell ref="Q266:Q268"/>
    <mergeCell ref="R266:R268"/>
    <mergeCell ref="S266:S268"/>
    <mergeCell ref="T266:T268"/>
    <mergeCell ref="A264:A265"/>
    <mergeCell ref="B264:D265"/>
    <mergeCell ref="E264:I265"/>
    <mergeCell ref="J264:P265"/>
    <mergeCell ref="Q264:Q265"/>
    <mergeCell ref="R264:R265"/>
    <mergeCell ref="S264:S265"/>
    <mergeCell ref="T264:T265"/>
    <mergeCell ref="U264:U265"/>
    <mergeCell ref="A260:B261"/>
    <mergeCell ref="D260:M261"/>
    <mergeCell ref="P260:P261"/>
    <mergeCell ref="BC260:BJ260"/>
    <mergeCell ref="AX261:BB261"/>
    <mergeCell ref="BC261:BZ261"/>
    <mergeCell ref="AE262:AG263"/>
    <mergeCell ref="AH262:AM263"/>
    <mergeCell ref="AX262:BB262"/>
    <mergeCell ref="BC262:BZ262"/>
    <mergeCell ref="AX263:BB263"/>
    <mergeCell ref="BC263:BZ263"/>
    <mergeCell ref="V264:V265"/>
    <mergeCell ref="W264:W265"/>
    <mergeCell ref="X264:X265"/>
    <mergeCell ref="AX264:BB264"/>
    <mergeCell ref="BC264:BZ264"/>
    <mergeCell ref="AB265:AB266"/>
    <mergeCell ref="AC265:AD266"/>
    <mergeCell ref="AE265:AE266"/>
    <mergeCell ref="AF265:AF266"/>
    <mergeCell ref="AG265:AH266"/>
    <mergeCell ref="AI265:AK266"/>
    <mergeCell ref="J252:O252"/>
    <mergeCell ref="A253:AG253"/>
    <mergeCell ref="AP253:AR253"/>
    <mergeCell ref="BD253:BI253"/>
    <mergeCell ref="B254:E254"/>
    <mergeCell ref="N254:R254"/>
    <mergeCell ref="AA254:AC254"/>
    <mergeCell ref="AD254:AF254"/>
    <mergeCell ref="AO254:AV254"/>
    <mergeCell ref="BR251:BR252"/>
    <mergeCell ref="BS251:BS252"/>
    <mergeCell ref="BT251:BT252"/>
    <mergeCell ref="BU251:BU252"/>
    <mergeCell ref="BV251:BV252"/>
    <mergeCell ref="BW251:BW252"/>
    <mergeCell ref="BX251:BX252"/>
    <mergeCell ref="BY251:BY252"/>
    <mergeCell ref="BD251:BI252"/>
    <mergeCell ref="BJ251:BJ252"/>
    <mergeCell ref="BK251:BK252"/>
    <mergeCell ref="BL251:BL252"/>
    <mergeCell ref="BB251:BB252"/>
    <mergeCell ref="BC251:BC252"/>
    <mergeCell ref="BW249:BW250"/>
    <mergeCell ref="AZ249:AZ250"/>
    <mergeCell ref="BA249:BA250"/>
    <mergeCell ref="BB249:BB250"/>
    <mergeCell ref="BC249:BC250"/>
    <mergeCell ref="BD249:BI250"/>
    <mergeCell ref="BJ249:BJ250"/>
    <mergeCell ref="BK249:BK250"/>
    <mergeCell ref="AS256:AZ256"/>
    <mergeCell ref="BM256:BN256"/>
    <mergeCell ref="BO256:BR256"/>
    <mergeCell ref="BT256:BW256"/>
    <mergeCell ref="BX256:BY256"/>
    <mergeCell ref="BZ256:CA256"/>
    <mergeCell ref="AA259:AP260"/>
    <mergeCell ref="BK259:BP259"/>
    <mergeCell ref="BQ259:BZ259"/>
    <mergeCell ref="CA251:CA252"/>
    <mergeCell ref="BZ251:BZ252"/>
    <mergeCell ref="AY249:AY250"/>
    <mergeCell ref="BM251:BM252"/>
    <mergeCell ref="BN251:BN252"/>
    <mergeCell ref="BO251:BO252"/>
    <mergeCell ref="BP251:BP252"/>
    <mergeCell ref="BQ251:BQ252"/>
    <mergeCell ref="AU251:AU252"/>
    <mergeCell ref="AV251:AV252"/>
    <mergeCell ref="AW251:AW252"/>
    <mergeCell ref="AX251:AX252"/>
    <mergeCell ref="AY251:AY252"/>
    <mergeCell ref="AZ251:AZ252"/>
    <mergeCell ref="BA251:BA252"/>
    <mergeCell ref="BU249:BU250"/>
    <mergeCell ref="BV249:BV250"/>
    <mergeCell ref="BV247:BV248"/>
    <mergeCell ref="BX249:BX250"/>
    <mergeCell ref="BY249:BY250"/>
    <mergeCell ref="BZ249:BZ250"/>
    <mergeCell ref="CA249:CA250"/>
    <mergeCell ref="J250:O250"/>
    <mergeCell ref="A251:A252"/>
    <mergeCell ref="B251:I252"/>
    <mergeCell ref="J251:O251"/>
    <mergeCell ref="P251:AA252"/>
    <mergeCell ref="AB251:AC252"/>
    <mergeCell ref="AD251:AD252"/>
    <mergeCell ref="AE251:AG252"/>
    <mergeCell ref="AJ251:AJ252"/>
    <mergeCell ref="AK251:AK252"/>
    <mergeCell ref="AL251:AL252"/>
    <mergeCell ref="AM251:AM252"/>
    <mergeCell ref="AN251:AN252"/>
    <mergeCell ref="AO251:AO252"/>
    <mergeCell ref="AP251:AP252"/>
    <mergeCell ref="AQ251:AQ252"/>
    <mergeCell ref="AR251:AR252"/>
    <mergeCell ref="BL249:BL250"/>
    <mergeCell ref="BM249:BM250"/>
    <mergeCell ref="BN249:BN250"/>
    <mergeCell ref="BO249:BO250"/>
    <mergeCell ref="BP249:BP250"/>
    <mergeCell ref="BQ249:BQ250"/>
    <mergeCell ref="BR249:BR250"/>
    <mergeCell ref="BS249:BS250"/>
    <mergeCell ref="BT249:BT250"/>
    <mergeCell ref="AX249:AX250"/>
    <mergeCell ref="AV247:AV248"/>
    <mergeCell ref="AW247:AW248"/>
    <mergeCell ref="AX247:AX248"/>
    <mergeCell ref="BX247:BX248"/>
    <mergeCell ref="BY247:BY248"/>
    <mergeCell ref="BZ247:BZ248"/>
    <mergeCell ref="CA247:CA248"/>
    <mergeCell ref="J248:O248"/>
    <mergeCell ref="A249:A250"/>
    <mergeCell ref="B249:I250"/>
    <mergeCell ref="J249:O249"/>
    <mergeCell ref="P249:AA250"/>
    <mergeCell ref="AB249:AC250"/>
    <mergeCell ref="AD249:AD250"/>
    <mergeCell ref="AE249:AG250"/>
    <mergeCell ref="AJ249:AJ250"/>
    <mergeCell ref="AK249:AK250"/>
    <mergeCell ref="AL249:AL250"/>
    <mergeCell ref="AM249:AM250"/>
    <mergeCell ref="AN249:AN250"/>
    <mergeCell ref="AO249:AO250"/>
    <mergeCell ref="AP249:AP250"/>
    <mergeCell ref="AQ249:AQ250"/>
    <mergeCell ref="AR249:AR250"/>
    <mergeCell ref="AU249:AU250"/>
    <mergeCell ref="AV249:AV250"/>
    <mergeCell ref="AW249:AW250"/>
    <mergeCell ref="BO247:BO248"/>
    <mergeCell ref="BP247:BP248"/>
    <mergeCell ref="BQ247:BQ248"/>
    <mergeCell ref="BR247:BR248"/>
    <mergeCell ref="BS247:BS248"/>
    <mergeCell ref="A247:A248"/>
    <mergeCell ref="B247:I248"/>
    <mergeCell ref="J247:O247"/>
    <mergeCell ref="P247:AA248"/>
    <mergeCell ref="AB247:AC248"/>
    <mergeCell ref="AD247:AD248"/>
    <mergeCell ref="AE247:AG248"/>
    <mergeCell ref="AJ247:AJ248"/>
    <mergeCell ref="AK247:AK248"/>
    <mergeCell ref="AL247:AL248"/>
    <mergeCell ref="AM247:AM248"/>
    <mergeCell ref="AN247:AN248"/>
    <mergeCell ref="AO247:AO248"/>
    <mergeCell ref="AP247:AP248"/>
    <mergeCell ref="AQ247:AQ248"/>
    <mergeCell ref="AR247:AR248"/>
    <mergeCell ref="AU247:AU248"/>
    <mergeCell ref="AY247:AY248"/>
    <mergeCell ref="AZ247:AZ248"/>
    <mergeCell ref="BW247:BW248"/>
    <mergeCell ref="BA247:BA248"/>
    <mergeCell ref="BB247:BB248"/>
    <mergeCell ref="BC247:BC248"/>
    <mergeCell ref="BD247:BI248"/>
    <mergeCell ref="BJ247:BJ248"/>
    <mergeCell ref="BK247:BK248"/>
    <mergeCell ref="BL247:BL248"/>
    <mergeCell ref="BM247:BM248"/>
    <mergeCell ref="BN247:BN248"/>
    <mergeCell ref="BT247:BT248"/>
    <mergeCell ref="BU247:BU248"/>
    <mergeCell ref="AZ245:AZ246"/>
    <mergeCell ref="BA245:BA246"/>
    <mergeCell ref="BB245:BB246"/>
    <mergeCell ref="BC245:BC246"/>
    <mergeCell ref="BU243:BU244"/>
    <mergeCell ref="BV243:BV244"/>
    <mergeCell ref="BW243:BW244"/>
    <mergeCell ref="BL243:BL244"/>
    <mergeCell ref="BR245:BR246"/>
    <mergeCell ref="BS245:BS246"/>
    <mergeCell ref="BT245:BT246"/>
    <mergeCell ref="BU245:BU246"/>
    <mergeCell ref="BV245:BV246"/>
    <mergeCell ref="BW245:BW246"/>
    <mergeCell ref="BD245:BI246"/>
    <mergeCell ref="BJ245:BJ246"/>
    <mergeCell ref="BK245:BK246"/>
    <mergeCell ref="BL245:BL246"/>
    <mergeCell ref="BM245:BM246"/>
    <mergeCell ref="BN245:BN246"/>
    <mergeCell ref="CA243:CA244"/>
    <mergeCell ref="J244:O244"/>
    <mergeCell ref="BM243:BM244"/>
    <mergeCell ref="BN243:BN244"/>
    <mergeCell ref="BO243:BO244"/>
    <mergeCell ref="BP243:BP244"/>
    <mergeCell ref="BQ243:BQ244"/>
    <mergeCell ref="BR243:BR244"/>
    <mergeCell ref="BS243:BS244"/>
    <mergeCell ref="BT243:BT244"/>
    <mergeCell ref="CA245:CA246"/>
    <mergeCell ref="J246:O246"/>
    <mergeCell ref="BV241:BV242"/>
    <mergeCell ref="A245:A246"/>
    <mergeCell ref="B245:I246"/>
    <mergeCell ref="J245:O245"/>
    <mergeCell ref="P245:AA246"/>
    <mergeCell ref="AB245:AC246"/>
    <mergeCell ref="AD245:AD246"/>
    <mergeCell ref="AE245:AG246"/>
    <mergeCell ref="AJ245:AJ246"/>
    <mergeCell ref="AK245:AK246"/>
    <mergeCell ref="AL245:AL246"/>
    <mergeCell ref="AM245:AM246"/>
    <mergeCell ref="AN245:AN246"/>
    <mergeCell ref="AO245:AO246"/>
    <mergeCell ref="AP245:AP246"/>
    <mergeCell ref="AQ245:AQ246"/>
    <mergeCell ref="AR245:AR246"/>
    <mergeCell ref="BX245:BX246"/>
    <mergeCell ref="BY245:BY246"/>
    <mergeCell ref="BZ245:BZ246"/>
    <mergeCell ref="AU245:AU246"/>
    <mergeCell ref="AV245:AV246"/>
    <mergeCell ref="AW245:AW246"/>
    <mergeCell ref="AX245:AX246"/>
    <mergeCell ref="AY245:AY246"/>
    <mergeCell ref="AV241:AV242"/>
    <mergeCell ref="AW241:AW242"/>
    <mergeCell ref="AX241:AX242"/>
    <mergeCell ref="BX243:BX244"/>
    <mergeCell ref="BY243:BY244"/>
    <mergeCell ref="BZ243:BZ244"/>
    <mergeCell ref="BO245:BO246"/>
    <mergeCell ref="BP245:BP246"/>
    <mergeCell ref="BQ245:BQ246"/>
    <mergeCell ref="BW241:BW242"/>
    <mergeCell ref="BA241:BA242"/>
    <mergeCell ref="BB241:BB242"/>
    <mergeCell ref="BC241:BC242"/>
    <mergeCell ref="BD241:BI242"/>
    <mergeCell ref="BJ241:BJ242"/>
    <mergeCell ref="BK241:BK242"/>
    <mergeCell ref="BL241:BL242"/>
    <mergeCell ref="BM241:BM242"/>
    <mergeCell ref="BN241:BN242"/>
    <mergeCell ref="BT241:BT242"/>
    <mergeCell ref="BU241:BU242"/>
    <mergeCell ref="AW243:AW244"/>
    <mergeCell ref="BO241:BO242"/>
    <mergeCell ref="BP241:BP242"/>
    <mergeCell ref="BQ241:BQ242"/>
    <mergeCell ref="BR241:BR242"/>
    <mergeCell ref="BS241:BS242"/>
    <mergeCell ref="A241:A242"/>
    <mergeCell ref="B241:I242"/>
    <mergeCell ref="J241:O241"/>
    <mergeCell ref="AX243:AX244"/>
    <mergeCell ref="AY243:AY244"/>
    <mergeCell ref="AZ243:AZ244"/>
    <mergeCell ref="BA243:BA244"/>
    <mergeCell ref="BB243:BB244"/>
    <mergeCell ref="BC243:BC244"/>
    <mergeCell ref="BD243:BI244"/>
    <mergeCell ref="BJ243:BJ244"/>
    <mergeCell ref="BK243:BK244"/>
    <mergeCell ref="BA239:BA240"/>
    <mergeCell ref="BB239:BB240"/>
    <mergeCell ref="BC239:BC240"/>
    <mergeCell ref="AU239:AU240"/>
    <mergeCell ref="AV239:AV240"/>
    <mergeCell ref="AW239:AW240"/>
    <mergeCell ref="AX239:AX240"/>
    <mergeCell ref="AY239:AY240"/>
    <mergeCell ref="AN241:AN242"/>
    <mergeCell ref="AO241:AO242"/>
    <mergeCell ref="AP241:AP242"/>
    <mergeCell ref="AQ241:AQ242"/>
    <mergeCell ref="AR241:AR242"/>
    <mergeCell ref="AU241:AU242"/>
    <mergeCell ref="AY241:AY242"/>
    <mergeCell ref="AZ241:AZ242"/>
    <mergeCell ref="AZ239:AZ240"/>
    <mergeCell ref="BR239:BR240"/>
    <mergeCell ref="BX241:BX242"/>
    <mergeCell ref="BY241:BY242"/>
    <mergeCell ref="BZ241:BZ242"/>
    <mergeCell ref="CA241:CA242"/>
    <mergeCell ref="J242:O242"/>
    <mergeCell ref="A243:A244"/>
    <mergeCell ref="B243:I244"/>
    <mergeCell ref="J243:O243"/>
    <mergeCell ref="P243:AA244"/>
    <mergeCell ref="AB243:AC244"/>
    <mergeCell ref="AD243:AD244"/>
    <mergeCell ref="AE243:AG244"/>
    <mergeCell ref="AJ243:AJ244"/>
    <mergeCell ref="AK243:AK244"/>
    <mergeCell ref="AL243:AL244"/>
    <mergeCell ref="AM243:AM244"/>
    <mergeCell ref="AN243:AN244"/>
    <mergeCell ref="AO243:AO244"/>
    <mergeCell ref="AP243:AP244"/>
    <mergeCell ref="AQ243:AQ244"/>
    <mergeCell ref="AR243:AR244"/>
    <mergeCell ref="AU243:AU244"/>
    <mergeCell ref="AV243:AV244"/>
    <mergeCell ref="P241:AA242"/>
    <mergeCell ref="AB241:AC242"/>
    <mergeCell ref="AD241:AD242"/>
    <mergeCell ref="AE241:AG242"/>
    <mergeCell ref="AJ241:AJ242"/>
    <mergeCell ref="AK241:AK242"/>
    <mergeCell ref="AL241:AL242"/>
    <mergeCell ref="AM241:AM242"/>
    <mergeCell ref="BL237:BL238"/>
    <mergeCell ref="BS239:BS240"/>
    <mergeCell ref="BT239:BT240"/>
    <mergeCell ref="BU239:BU240"/>
    <mergeCell ref="BV239:BV240"/>
    <mergeCell ref="BW239:BW240"/>
    <mergeCell ref="BX237:BX238"/>
    <mergeCell ref="BY237:BY238"/>
    <mergeCell ref="BZ237:BZ238"/>
    <mergeCell ref="CA237:CA238"/>
    <mergeCell ref="BB237:BB238"/>
    <mergeCell ref="BC237:BC238"/>
    <mergeCell ref="BD237:BI238"/>
    <mergeCell ref="BJ237:BJ238"/>
    <mergeCell ref="BK237:BK238"/>
    <mergeCell ref="BX239:BX240"/>
    <mergeCell ref="BY239:BY240"/>
    <mergeCell ref="BZ239:BZ240"/>
    <mergeCell ref="BD239:BI240"/>
    <mergeCell ref="BJ239:BJ240"/>
    <mergeCell ref="BK239:BK240"/>
    <mergeCell ref="BL239:BL240"/>
    <mergeCell ref="BM239:BM240"/>
    <mergeCell ref="BN239:BN240"/>
    <mergeCell ref="BO239:BO240"/>
    <mergeCell ref="BP239:BP240"/>
    <mergeCell ref="BQ239:BQ240"/>
    <mergeCell ref="BO237:BO238"/>
    <mergeCell ref="BP237:BP238"/>
    <mergeCell ref="BQ237:BQ238"/>
    <mergeCell ref="BR237:BR238"/>
    <mergeCell ref="BS237:BS238"/>
    <mergeCell ref="BT237:BT238"/>
    <mergeCell ref="CA239:CA240"/>
    <mergeCell ref="J240:O240"/>
    <mergeCell ref="BV235:BV236"/>
    <mergeCell ref="A239:A240"/>
    <mergeCell ref="B239:I240"/>
    <mergeCell ref="J239:O239"/>
    <mergeCell ref="P239:AA240"/>
    <mergeCell ref="AB239:AC240"/>
    <mergeCell ref="AD239:AD240"/>
    <mergeCell ref="AE239:AG240"/>
    <mergeCell ref="AJ239:AJ240"/>
    <mergeCell ref="AK239:AK240"/>
    <mergeCell ref="AL239:AL240"/>
    <mergeCell ref="AM239:AM240"/>
    <mergeCell ref="AN239:AN240"/>
    <mergeCell ref="AO239:AO240"/>
    <mergeCell ref="AP239:AP240"/>
    <mergeCell ref="AQ239:AQ240"/>
    <mergeCell ref="AR239:AR240"/>
    <mergeCell ref="AX237:AX238"/>
    <mergeCell ref="AY237:AY238"/>
    <mergeCell ref="AZ237:AZ238"/>
    <mergeCell ref="BA237:BA238"/>
    <mergeCell ref="BU237:BU238"/>
    <mergeCell ref="BV237:BV238"/>
    <mergeCell ref="BW237:BW238"/>
    <mergeCell ref="BX235:BX236"/>
    <mergeCell ref="BY235:BY236"/>
    <mergeCell ref="BZ235:BZ236"/>
    <mergeCell ref="CA235:CA236"/>
    <mergeCell ref="J236:O236"/>
    <mergeCell ref="A237:A238"/>
    <mergeCell ref="B237:I238"/>
    <mergeCell ref="J237:O237"/>
    <mergeCell ref="P237:AA238"/>
    <mergeCell ref="AB237:AC238"/>
    <mergeCell ref="AD237:AD238"/>
    <mergeCell ref="AE237:AG238"/>
    <mergeCell ref="AJ237:AJ238"/>
    <mergeCell ref="AK237:AK238"/>
    <mergeCell ref="AL237:AL238"/>
    <mergeCell ref="AM237:AM238"/>
    <mergeCell ref="AN237:AN238"/>
    <mergeCell ref="AO237:AO238"/>
    <mergeCell ref="AP237:AP238"/>
    <mergeCell ref="AQ237:AQ238"/>
    <mergeCell ref="AR237:AR238"/>
    <mergeCell ref="AU237:AU238"/>
    <mergeCell ref="AV237:AV238"/>
    <mergeCell ref="AW237:AW238"/>
    <mergeCell ref="BP235:BP236"/>
    <mergeCell ref="BQ235:BQ236"/>
    <mergeCell ref="BR235:BR236"/>
    <mergeCell ref="BS235:BS236"/>
    <mergeCell ref="A235:A236"/>
    <mergeCell ref="J238:O238"/>
    <mergeCell ref="BM237:BM238"/>
    <mergeCell ref="BN237:BN238"/>
    <mergeCell ref="B235:I236"/>
    <mergeCell ref="J235:O235"/>
    <mergeCell ref="P235:AA236"/>
    <mergeCell ref="AB235:AC236"/>
    <mergeCell ref="AD235:AD236"/>
    <mergeCell ref="AE235:AG236"/>
    <mergeCell ref="AJ235:AJ236"/>
    <mergeCell ref="AK235:AK236"/>
    <mergeCell ref="AL235:AL236"/>
    <mergeCell ref="AM235:AM236"/>
    <mergeCell ref="AN235:AN236"/>
    <mergeCell ref="AO235:AO236"/>
    <mergeCell ref="AP235:AP236"/>
    <mergeCell ref="AQ235:AQ236"/>
    <mergeCell ref="AR235:AR236"/>
    <mergeCell ref="AU235:AU236"/>
    <mergeCell ref="AY235:AY236"/>
    <mergeCell ref="AV235:AV236"/>
    <mergeCell ref="AW235:AW236"/>
    <mergeCell ref="AX235:AX236"/>
    <mergeCell ref="BA235:BA236"/>
    <mergeCell ref="BB235:BB236"/>
    <mergeCell ref="BC235:BC236"/>
    <mergeCell ref="BD235:BI236"/>
    <mergeCell ref="BJ235:BJ236"/>
    <mergeCell ref="BK235:BK236"/>
    <mergeCell ref="BL235:BL236"/>
    <mergeCell ref="BM235:BM236"/>
    <mergeCell ref="BN235:BN236"/>
    <mergeCell ref="BT235:BT236"/>
    <mergeCell ref="BU235:BU236"/>
    <mergeCell ref="BA233:BA234"/>
    <mergeCell ref="BB233:BB234"/>
    <mergeCell ref="BC233:BC234"/>
    <mergeCell ref="BU231:BU232"/>
    <mergeCell ref="BV231:BV232"/>
    <mergeCell ref="BW231:BW232"/>
    <mergeCell ref="BS233:BS234"/>
    <mergeCell ref="BT233:BT234"/>
    <mergeCell ref="BU233:BU234"/>
    <mergeCell ref="BV233:BV234"/>
    <mergeCell ref="BW233:BW234"/>
    <mergeCell ref="BD233:BI234"/>
    <mergeCell ref="BJ233:BJ234"/>
    <mergeCell ref="BK233:BK234"/>
    <mergeCell ref="BL233:BL234"/>
    <mergeCell ref="BM233:BM234"/>
    <mergeCell ref="BN233:BN234"/>
    <mergeCell ref="BO233:BO234"/>
    <mergeCell ref="BP233:BP234"/>
    <mergeCell ref="BX229:BX230"/>
    <mergeCell ref="BO235:BO236"/>
    <mergeCell ref="CA233:CA234"/>
    <mergeCell ref="J234:O234"/>
    <mergeCell ref="A233:A234"/>
    <mergeCell ref="B233:I234"/>
    <mergeCell ref="J233:O233"/>
    <mergeCell ref="P233:AA234"/>
    <mergeCell ref="AB233:AC234"/>
    <mergeCell ref="AD233:AD234"/>
    <mergeCell ref="AE233:AG234"/>
    <mergeCell ref="AJ233:AJ234"/>
    <mergeCell ref="AK233:AK234"/>
    <mergeCell ref="AL233:AL234"/>
    <mergeCell ref="AM233:AM234"/>
    <mergeCell ref="AN233:AN234"/>
    <mergeCell ref="AO233:AO234"/>
    <mergeCell ref="AP233:AP234"/>
    <mergeCell ref="AQ233:AQ234"/>
    <mergeCell ref="AR233:AR234"/>
    <mergeCell ref="BX233:BX234"/>
    <mergeCell ref="BY233:BY234"/>
    <mergeCell ref="BZ233:BZ234"/>
    <mergeCell ref="BR233:BR234"/>
    <mergeCell ref="AU233:AU234"/>
    <mergeCell ref="AV233:AV234"/>
    <mergeCell ref="AW233:AW234"/>
    <mergeCell ref="AX233:AX234"/>
    <mergeCell ref="AY233:AY234"/>
    <mergeCell ref="AZ233:AZ234"/>
    <mergeCell ref="AZ235:AZ236"/>
    <mergeCell ref="BW235:BW236"/>
    <mergeCell ref="BO229:BO230"/>
    <mergeCell ref="BY231:BY232"/>
    <mergeCell ref="BZ231:BZ232"/>
    <mergeCell ref="CA231:CA232"/>
    <mergeCell ref="J232:O232"/>
    <mergeCell ref="BM231:BM232"/>
    <mergeCell ref="BN231:BN232"/>
    <mergeCell ref="BO231:BO232"/>
    <mergeCell ref="BP231:BP232"/>
    <mergeCell ref="BQ231:BQ232"/>
    <mergeCell ref="BR231:BR232"/>
    <mergeCell ref="BS231:BS232"/>
    <mergeCell ref="BT231:BT232"/>
    <mergeCell ref="BL231:BL232"/>
    <mergeCell ref="BT229:BT230"/>
    <mergeCell ref="BU229:BU230"/>
    <mergeCell ref="BV229:BV230"/>
    <mergeCell ref="BW229:BW230"/>
    <mergeCell ref="BA229:BA230"/>
    <mergeCell ref="AX231:AX232"/>
    <mergeCell ref="AY231:AY232"/>
    <mergeCell ref="AZ231:AZ232"/>
    <mergeCell ref="BB231:BB232"/>
    <mergeCell ref="BC231:BC232"/>
    <mergeCell ref="BD231:BI232"/>
    <mergeCell ref="BJ231:BJ232"/>
    <mergeCell ref="BK231:BK232"/>
    <mergeCell ref="AV229:AV230"/>
    <mergeCell ref="AW229:AW230"/>
    <mergeCell ref="AX229:AX230"/>
    <mergeCell ref="AY229:AY230"/>
    <mergeCell ref="AZ229:AZ230"/>
    <mergeCell ref="BY229:BY230"/>
    <mergeCell ref="BK228:BR228"/>
    <mergeCell ref="BT228:BZ228"/>
    <mergeCell ref="BB229:BB230"/>
    <mergeCell ref="BC229:BC230"/>
    <mergeCell ref="BD229:BI230"/>
    <mergeCell ref="BJ229:BJ230"/>
    <mergeCell ref="BK229:BK230"/>
    <mergeCell ref="BL229:BL230"/>
    <mergeCell ref="BM229:BM230"/>
    <mergeCell ref="BN229:BN230"/>
    <mergeCell ref="BX231:BX232"/>
    <mergeCell ref="BQ233:BQ234"/>
    <mergeCell ref="CA229:CA230"/>
    <mergeCell ref="J230:O230"/>
    <mergeCell ref="A231:A232"/>
    <mergeCell ref="B231:I232"/>
    <mergeCell ref="J231:O231"/>
    <mergeCell ref="P231:AA232"/>
    <mergeCell ref="AB231:AC232"/>
    <mergeCell ref="AD231:AD232"/>
    <mergeCell ref="AE231:AG232"/>
    <mergeCell ref="AJ231:AJ232"/>
    <mergeCell ref="AK231:AK232"/>
    <mergeCell ref="AL231:AL232"/>
    <mergeCell ref="AM231:AM232"/>
    <mergeCell ref="AN231:AN232"/>
    <mergeCell ref="AO231:AO232"/>
    <mergeCell ref="AP231:AP232"/>
    <mergeCell ref="AQ231:AQ232"/>
    <mergeCell ref="AR231:AR232"/>
    <mergeCell ref="AU231:AU232"/>
    <mergeCell ref="A229:A230"/>
    <mergeCell ref="B229:I230"/>
    <mergeCell ref="J229:O229"/>
    <mergeCell ref="P229:AA230"/>
    <mergeCell ref="AB229:AC230"/>
    <mergeCell ref="BA231:BA232"/>
    <mergeCell ref="A227:A228"/>
    <mergeCell ref="B227:I228"/>
    <mergeCell ref="J227:O227"/>
    <mergeCell ref="P227:AA228"/>
    <mergeCell ref="AB227:AC228"/>
    <mergeCell ref="AD227:AD228"/>
    <mergeCell ref="AE227:AG228"/>
    <mergeCell ref="AH227:AO228"/>
    <mergeCell ref="AP227:AR228"/>
    <mergeCell ref="AS227:AY228"/>
    <mergeCell ref="AZ227:BC227"/>
    <mergeCell ref="J228:O228"/>
    <mergeCell ref="AZ228:BC228"/>
    <mergeCell ref="AV231:AV232"/>
    <mergeCell ref="AW231:AW232"/>
    <mergeCell ref="V223:V225"/>
    <mergeCell ref="W223:W225"/>
    <mergeCell ref="X223:X225"/>
    <mergeCell ref="AE219:AG220"/>
    <mergeCell ref="AH219:AM220"/>
    <mergeCell ref="AX219:BB219"/>
    <mergeCell ref="BC219:BZ219"/>
    <mergeCell ref="AX220:BB220"/>
    <mergeCell ref="BC220:BZ220"/>
    <mergeCell ref="AD229:AD230"/>
    <mergeCell ref="AE229:AG230"/>
    <mergeCell ref="AJ229:AJ230"/>
    <mergeCell ref="AK229:AK230"/>
    <mergeCell ref="AL229:AL230"/>
    <mergeCell ref="AM229:AM230"/>
    <mergeCell ref="AN229:AN230"/>
    <mergeCell ref="AO229:AO230"/>
    <mergeCell ref="AP229:AP230"/>
    <mergeCell ref="AQ229:AQ230"/>
    <mergeCell ref="AR229:AR230"/>
    <mergeCell ref="AU229:AU230"/>
    <mergeCell ref="BH223:BJ224"/>
    <mergeCell ref="BK223:BZ224"/>
    <mergeCell ref="BK225:BZ225"/>
    <mergeCell ref="BP229:BP230"/>
    <mergeCell ref="BQ229:BQ230"/>
    <mergeCell ref="BR229:BR230"/>
    <mergeCell ref="BS229:BS230"/>
    <mergeCell ref="BD227:BI228"/>
    <mergeCell ref="BJ227:BJ228"/>
    <mergeCell ref="BK227:BZ227"/>
    <mergeCell ref="BZ229:BZ230"/>
    <mergeCell ref="A221:A222"/>
    <mergeCell ref="B221:D222"/>
    <mergeCell ref="E221:I222"/>
    <mergeCell ref="J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AX221:BB221"/>
    <mergeCell ref="BC221:BZ221"/>
    <mergeCell ref="AB222:AB223"/>
    <mergeCell ref="AC222:AD223"/>
    <mergeCell ref="AE222:AE223"/>
    <mergeCell ref="AF222:AF223"/>
    <mergeCell ref="AZ223:BA225"/>
    <mergeCell ref="BB223:BC225"/>
    <mergeCell ref="BD223:BE225"/>
    <mergeCell ref="BF223:BG225"/>
    <mergeCell ref="AG222:AH223"/>
    <mergeCell ref="AI222:AK223"/>
    <mergeCell ref="AL222:AM223"/>
    <mergeCell ref="J223:P225"/>
    <mergeCell ref="Q223:Q225"/>
    <mergeCell ref="R223:R225"/>
    <mergeCell ref="S223:S225"/>
    <mergeCell ref="T223:T225"/>
    <mergeCell ref="A224:I225"/>
    <mergeCell ref="U223:U225"/>
    <mergeCell ref="BM213:BN213"/>
    <mergeCell ref="BO213:BR213"/>
    <mergeCell ref="BT213:BW213"/>
    <mergeCell ref="BX213:BY213"/>
    <mergeCell ref="BZ213:CA213"/>
    <mergeCell ref="AA216:AP217"/>
    <mergeCell ref="BK216:BP216"/>
    <mergeCell ref="BQ216:BZ216"/>
    <mergeCell ref="A217:B218"/>
    <mergeCell ref="D217:M218"/>
    <mergeCell ref="P217:P218"/>
    <mergeCell ref="BC217:BJ217"/>
    <mergeCell ref="AX218:BB218"/>
    <mergeCell ref="BC218:BZ218"/>
    <mergeCell ref="A210:AG210"/>
    <mergeCell ref="AP210:AR210"/>
    <mergeCell ref="BD210:BI210"/>
    <mergeCell ref="B211:E211"/>
    <mergeCell ref="N211:R211"/>
    <mergeCell ref="AA211:AC211"/>
    <mergeCell ref="AD211:AF211"/>
    <mergeCell ref="AO211:AV211"/>
    <mergeCell ref="AS213:AZ213"/>
    <mergeCell ref="BX208:BX209"/>
    <mergeCell ref="BY208:BY209"/>
    <mergeCell ref="BZ208:BZ209"/>
    <mergeCell ref="CA208:CA209"/>
    <mergeCell ref="J209:O209"/>
    <mergeCell ref="BK208:BK209"/>
    <mergeCell ref="BL208:BL209"/>
    <mergeCell ref="BM208:BM209"/>
    <mergeCell ref="BN208:BN209"/>
    <mergeCell ref="BO208:BO209"/>
    <mergeCell ref="BP208:BP209"/>
    <mergeCell ref="BQ208:BQ209"/>
    <mergeCell ref="BR208:BR209"/>
    <mergeCell ref="BS208:BS209"/>
    <mergeCell ref="AW208:AW209"/>
    <mergeCell ref="AX208:AX209"/>
    <mergeCell ref="AY208:AY209"/>
    <mergeCell ref="AZ208:AZ209"/>
    <mergeCell ref="BA208:BA209"/>
    <mergeCell ref="BB208:BB209"/>
    <mergeCell ref="BC208:BC209"/>
    <mergeCell ref="BD208:BI209"/>
    <mergeCell ref="BJ208:BJ209"/>
    <mergeCell ref="AL208:AL209"/>
    <mergeCell ref="AM208:AM209"/>
    <mergeCell ref="AN208:AN209"/>
    <mergeCell ref="AO208:AO209"/>
    <mergeCell ref="AP208:AP209"/>
    <mergeCell ref="AQ208:AQ209"/>
    <mergeCell ref="AR208:AR209"/>
    <mergeCell ref="AU208:AU209"/>
    <mergeCell ref="AV208:AV209"/>
    <mergeCell ref="A208:A209"/>
    <mergeCell ref="B208:I209"/>
    <mergeCell ref="J208:O208"/>
    <mergeCell ref="P208:AA209"/>
    <mergeCell ref="AB208:AC209"/>
    <mergeCell ref="AD208:AD209"/>
    <mergeCell ref="AE208:AG209"/>
    <mergeCell ref="AJ208:AJ209"/>
    <mergeCell ref="AK208:AK209"/>
    <mergeCell ref="BT206:BT207"/>
    <mergeCell ref="BU206:BU207"/>
    <mergeCell ref="BV206:BV207"/>
    <mergeCell ref="BW206:BW207"/>
    <mergeCell ref="A206:A207"/>
    <mergeCell ref="B206:I207"/>
    <mergeCell ref="J206:O206"/>
    <mergeCell ref="P206:AA207"/>
    <mergeCell ref="AB206:AC207"/>
    <mergeCell ref="AD206:AD207"/>
    <mergeCell ref="AE206:AG207"/>
    <mergeCell ref="AJ206:AJ207"/>
    <mergeCell ref="AK206:AK207"/>
    <mergeCell ref="BT208:BT209"/>
    <mergeCell ref="BU208:BU209"/>
    <mergeCell ref="BV208:BV209"/>
    <mergeCell ref="BW208:BW209"/>
    <mergeCell ref="BX206:BX207"/>
    <mergeCell ref="BY206:BY207"/>
    <mergeCell ref="BZ206:BZ207"/>
    <mergeCell ref="CA206:CA207"/>
    <mergeCell ref="J207:O207"/>
    <mergeCell ref="BK206:BK207"/>
    <mergeCell ref="BL206:BL207"/>
    <mergeCell ref="BM206:BM207"/>
    <mergeCell ref="BN206:BN207"/>
    <mergeCell ref="BO206:BO207"/>
    <mergeCell ref="BP206:BP207"/>
    <mergeCell ref="BQ206:BQ207"/>
    <mergeCell ref="BR206:BR207"/>
    <mergeCell ref="BS206:BS207"/>
    <mergeCell ref="AW206:AW207"/>
    <mergeCell ref="AX206:AX207"/>
    <mergeCell ref="AY206:AY207"/>
    <mergeCell ref="AZ206:AZ207"/>
    <mergeCell ref="BA206:BA207"/>
    <mergeCell ref="BB206:BB207"/>
    <mergeCell ref="BC206:BC207"/>
    <mergeCell ref="BD206:BI207"/>
    <mergeCell ref="BJ206:BJ207"/>
    <mergeCell ref="AL206:AL207"/>
    <mergeCell ref="AM206:AM207"/>
    <mergeCell ref="AN206:AN207"/>
    <mergeCell ref="AO206:AO207"/>
    <mergeCell ref="AP206:AP207"/>
    <mergeCell ref="AQ206:AQ207"/>
    <mergeCell ref="AR206:AR207"/>
    <mergeCell ref="AU206:AU207"/>
    <mergeCell ref="AV206:AV207"/>
    <mergeCell ref="BX204:BX205"/>
    <mergeCell ref="BY204:BY205"/>
    <mergeCell ref="BZ204:BZ205"/>
    <mergeCell ref="CA204:CA205"/>
    <mergeCell ref="J205:O205"/>
    <mergeCell ref="BK204:BK205"/>
    <mergeCell ref="BL204:BL205"/>
    <mergeCell ref="BM204:BM205"/>
    <mergeCell ref="BN204:BN205"/>
    <mergeCell ref="BO204:BO205"/>
    <mergeCell ref="BP204:BP205"/>
    <mergeCell ref="BQ204:BQ205"/>
    <mergeCell ref="BR204:BR205"/>
    <mergeCell ref="BS204:BS205"/>
    <mergeCell ref="AW204:AW205"/>
    <mergeCell ref="AX204:AX205"/>
    <mergeCell ref="AY204:AY205"/>
    <mergeCell ref="AZ204:AZ205"/>
    <mergeCell ref="BA204:BA205"/>
    <mergeCell ref="BB204:BB205"/>
    <mergeCell ref="BC204:BC205"/>
    <mergeCell ref="BD204:BI205"/>
    <mergeCell ref="BJ204:BJ205"/>
    <mergeCell ref="AL204:AL205"/>
    <mergeCell ref="AM204:AM205"/>
    <mergeCell ref="AN204:AN205"/>
    <mergeCell ref="AO204:AO205"/>
    <mergeCell ref="AP204:AP205"/>
    <mergeCell ref="AQ204:AQ205"/>
    <mergeCell ref="AR204:AR205"/>
    <mergeCell ref="AU204:AU205"/>
    <mergeCell ref="AV204:AV205"/>
    <mergeCell ref="A204:A205"/>
    <mergeCell ref="B204:I205"/>
    <mergeCell ref="J204:O204"/>
    <mergeCell ref="P204:AA205"/>
    <mergeCell ref="AB204:AC205"/>
    <mergeCell ref="AD204:AD205"/>
    <mergeCell ref="AE204:AG205"/>
    <mergeCell ref="AJ204:AJ205"/>
    <mergeCell ref="AK204:AK205"/>
    <mergeCell ref="BT202:BT203"/>
    <mergeCell ref="BU202:BU203"/>
    <mergeCell ref="BV202:BV203"/>
    <mergeCell ref="BW202:BW203"/>
    <mergeCell ref="A202:A203"/>
    <mergeCell ref="B202:I203"/>
    <mergeCell ref="J202:O202"/>
    <mergeCell ref="P202:AA203"/>
    <mergeCell ref="AB202:AC203"/>
    <mergeCell ref="AD202:AD203"/>
    <mergeCell ref="AE202:AG203"/>
    <mergeCell ref="AJ202:AJ203"/>
    <mergeCell ref="AK202:AK203"/>
    <mergeCell ref="BT204:BT205"/>
    <mergeCell ref="BU204:BU205"/>
    <mergeCell ref="BV204:BV205"/>
    <mergeCell ref="BW204:BW205"/>
    <mergeCell ref="BX202:BX203"/>
    <mergeCell ref="BY202:BY203"/>
    <mergeCell ref="BZ202:BZ203"/>
    <mergeCell ref="CA202:CA203"/>
    <mergeCell ref="J203:O203"/>
    <mergeCell ref="BK202:BK203"/>
    <mergeCell ref="BL202:BL203"/>
    <mergeCell ref="BM202:BM203"/>
    <mergeCell ref="BN202:BN203"/>
    <mergeCell ref="BO202:BO203"/>
    <mergeCell ref="BP202:BP203"/>
    <mergeCell ref="BQ202:BQ203"/>
    <mergeCell ref="BR202:BR203"/>
    <mergeCell ref="BS202:BS203"/>
    <mergeCell ref="AW202:AW203"/>
    <mergeCell ref="AX202:AX203"/>
    <mergeCell ref="AY202:AY203"/>
    <mergeCell ref="AZ202:AZ203"/>
    <mergeCell ref="BA202:BA203"/>
    <mergeCell ref="BB202:BB203"/>
    <mergeCell ref="BC202:BC203"/>
    <mergeCell ref="BD202:BI203"/>
    <mergeCell ref="BJ202:BJ203"/>
    <mergeCell ref="AL202:AL203"/>
    <mergeCell ref="AM202:AM203"/>
    <mergeCell ref="AN202:AN203"/>
    <mergeCell ref="AO202:AO203"/>
    <mergeCell ref="AP202:AP203"/>
    <mergeCell ref="AQ202:AQ203"/>
    <mergeCell ref="AR202:AR203"/>
    <mergeCell ref="AU202:AU203"/>
    <mergeCell ref="AV202:AV203"/>
    <mergeCell ref="BX200:BX201"/>
    <mergeCell ref="BY200:BY201"/>
    <mergeCell ref="BZ200:BZ201"/>
    <mergeCell ref="CA200:CA201"/>
    <mergeCell ref="J201:O201"/>
    <mergeCell ref="BK200:BK201"/>
    <mergeCell ref="BL200:BL201"/>
    <mergeCell ref="BM200:BM201"/>
    <mergeCell ref="BN200:BN201"/>
    <mergeCell ref="BO200:BO201"/>
    <mergeCell ref="BP200:BP201"/>
    <mergeCell ref="BQ200:BQ201"/>
    <mergeCell ref="BR200:BR201"/>
    <mergeCell ref="BS200:BS201"/>
    <mergeCell ref="AW200:AW201"/>
    <mergeCell ref="AX200:AX201"/>
    <mergeCell ref="AY200:AY201"/>
    <mergeCell ref="AZ200:AZ201"/>
    <mergeCell ref="BA200:BA201"/>
    <mergeCell ref="BB200:BB201"/>
    <mergeCell ref="BC200:BC201"/>
    <mergeCell ref="BD200:BI201"/>
    <mergeCell ref="BJ200:BJ201"/>
    <mergeCell ref="AL200:AL201"/>
    <mergeCell ref="AM200:AM201"/>
    <mergeCell ref="AN200:AN201"/>
    <mergeCell ref="AO200:AO201"/>
    <mergeCell ref="AP200:AP201"/>
    <mergeCell ref="AQ200:AQ201"/>
    <mergeCell ref="AR200:AR201"/>
    <mergeCell ref="AU200:AU201"/>
    <mergeCell ref="AV200:AV201"/>
    <mergeCell ref="A200:A201"/>
    <mergeCell ref="B200:I201"/>
    <mergeCell ref="J200:O200"/>
    <mergeCell ref="P200:AA201"/>
    <mergeCell ref="AB200:AC201"/>
    <mergeCell ref="AD200:AD201"/>
    <mergeCell ref="AE200:AG201"/>
    <mergeCell ref="AJ200:AJ201"/>
    <mergeCell ref="AK200:AK201"/>
    <mergeCell ref="BT198:BT199"/>
    <mergeCell ref="BU198:BU199"/>
    <mergeCell ref="BV198:BV199"/>
    <mergeCell ref="BW198:BW199"/>
    <mergeCell ref="A198:A199"/>
    <mergeCell ref="B198:I199"/>
    <mergeCell ref="J198:O198"/>
    <mergeCell ref="P198:AA199"/>
    <mergeCell ref="AB198:AC199"/>
    <mergeCell ref="AD198:AD199"/>
    <mergeCell ref="AE198:AG199"/>
    <mergeCell ref="AJ198:AJ199"/>
    <mergeCell ref="AK198:AK199"/>
    <mergeCell ref="BT200:BT201"/>
    <mergeCell ref="BU200:BU201"/>
    <mergeCell ref="BV200:BV201"/>
    <mergeCell ref="BW200:BW201"/>
    <mergeCell ref="BX198:BX199"/>
    <mergeCell ref="BY198:BY199"/>
    <mergeCell ref="BZ198:BZ199"/>
    <mergeCell ref="CA198:CA199"/>
    <mergeCell ref="J199:O199"/>
    <mergeCell ref="BK198:BK199"/>
    <mergeCell ref="BL198:BL199"/>
    <mergeCell ref="BM198:BM199"/>
    <mergeCell ref="BN198:BN199"/>
    <mergeCell ref="BO198:BO199"/>
    <mergeCell ref="BP198:BP199"/>
    <mergeCell ref="BQ198:BQ199"/>
    <mergeCell ref="BR198:BR199"/>
    <mergeCell ref="BS198:BS199"/>
    <mergeCell ref="AW198:AW199"/>
    <mergeCell ref="AX198:AX199"/>
    <mergeCell ref="AY198:AY199"/>
    <mergeCell ref="AZ198:AZ199"/>
    <mergeCell ref="BA198:BA199"/>
    <mergeCell ref="BB198:BB199"/>
    <mergeCell ref="BC198:BC199"/>
    <mergeCell ref="BD198:BI199"/>
    <mergeCell ref="BJ198:BJ199"/>
    <mergeCell ref="AL198:AL199"/>
    <mergeCell ref="AM198:AM199"/>
    <mergeCell ref="AN198:AN199"/>
    <mergeCell ref="AO198:AO199"/>
    <mergeCell ref="AP198:AP199"/>
    <mergeCell ref="AQ198:AQ199"/>
    <mergeCell ref="AR198:AR199"/>
    <mergeCell ref="AU198:AU199"/>
    <mergeCell ref="AV198:AV199"/>
    <mergeCell ref="BX196:BX197"/>
    <mergeCell ref="BY196:BY197"/>
    <mergeCell ref="BZ196:BZ197"/>
    <mergeCell ref="CA196:CA197"/>
    <mergeCell ref="J197:O197"/>
    <mergeCell ref="BK196:BK197"/>
    <mergeCell ref="BL196:BL197"/>
    <mergeCell ref="BM196:BM197"/>
    <mergeCell ref="BN196:BN197"/>
    <mergeCell ref="BO196:BO197"/>
    <mergeCell ref="BP196:BP197"/>
    <mergeCell ref="BQ196:BQ197"/>
    <mergeCell ref="BR196:BR197"/>
    <mergeCell ref="BS196:BS197"/>
    <mergeCell ref="AW196:AW197"/>
    <mergeCell ref="AX196:AX197"/>
    <mergeCell ref="AY196:AY197"/>
    <mergeCell ref="AZ196:AZ197"/>
    <mergeCell ref="BA196:BA197"/>
    <mergeCell ref="BB196:BB197"/>
    <mergeCell ref="BC196:BC197"/>
    <mergeCell ref="BD196:BI197"/>
    <mergeCell ref="BJ196:BJ197"/>
    <mergeCell ref="AL196:AL197"/>
    <mergeCell ref="AM196:AM197"/>
    <mergeCell ref="AN196:AN197"/>
    <mergeCell ref="AO196:AO197"/>
    <mergeCell ref="AP196:AP197"/>
    <mergeCell ref="AQ196:AQ197"/>
    <mergeCell ref="AR196:AR197"/>
    <mergeCell ref="AU196:AU197"/>
    <mergeCell ref="AV196:AV197"/>
    <mergeCell ref="A196:A197"/>
    <mergeCell ref="B196:I197"/>
    <mergeCell ref="J196:O196"/>
    <mergeCell ref="P196:AA197"/>
    <mergeCell ref="AB196:AC197"/>
    <mergeCell ref="AD196:AD197"/>
    <mergeCell ref="AE196:AG197"/>
    <mergeCell ref="AJ196:AJ197"/>
    <mergeCell ref="AK196:AK197"/>
    <mergeCell ref="BT194:BT195"/>
    <mergeCell ref="BU194:BU195"/>
    <mergeCell ref="BV194:BV195"/>
    <mergeCell ref="BW194:BW195"/>
    <mergeCell ref="A194:A195"/>
    <mergeCell ref="B194:I195"/>
    <mergeCell ref="J194:O194"/>
    <mergeCell ref="P194:AA195"/>
    <mergeCell ref="AB194:AC195"/>
    <mergeCell ref="AD194:AD195"/>
    <mergeCell ref="AE194:AG195"/>
    <mergeCell ref="AJ194:AJ195"/>
    <mergeCell ref="AK194:AK195"/>
    <mergeCell ref="BT196:BT197"/>
    <mergeCell ref="BU196:BU197"/>
    <mergeCell ref="BV196:BV197"/>
    <mergeCell ref="BW196:BW197"/>
    <mergeCell ref="BX194:BX195"/>
    <mergeCell ref="BY194:BY195"/>
    <mergeCell ref="BZ194:BZ195"/>
    <mergeCell ref="CA194:CA195"/>
    <mergeCell ref="J195:O195"/>
    <mergeCell ref="BK194:BK195"/>
    <mergeCell ref="BL194:BL195"/>
    <mergeCell ref="BM194:BM195"/>
    <mergeCell ref="BN194:BN195"/>
    <mergeCell ref="BO194:BO195"/>
    <mergeCell ref="BP194:BP195"/>
    <mergeCell ref="BQ194:BQ195"/>
    <mergeCell ref="BR194:BR195"/>
    <mergeCell ref="BS194:BS195"/>
    <mergeCell ref="AW194:AW195"/>
    <mergeCell ref="AX194:AX195"/>
    <mergeCell ref="AY194:AY195"/>
    <mergeCell ref="AZ194:AZ195"/>
    <mergeCell ref="BA194:BA195"/>
    <mergeCell ref="BB194:BB195"/>
    <mergeCell ref="BC194:BC195"/>
    <mergeCell ref="BD194:BI195"/>
    <mergeCell ref="BJ194:BJ195"/>
    <mergeCell ref="AL194:AL195"/>
    <mergeCell ref="AM194:AM195"/>
    <mergeCell ref="AN194:AN195"/>
    <mergeCell ref="AO194:AO195"/>
    <mergeCell ref="AP194:AP195"/>
    <mergeCell ref="AQ194:AQ195"/>
    <mergeCell ref="AR194:AR195"/>
    <mergeCell ref="AU194:AU195"/>
    <mergeCell ref="AV194:AV195"/>
    <mergeCell ref="BX192:BX193"/>
    <mergeCell ref="BY192:BY193"/>
    <mergeCell ref="BZ192:BZ193"/>
    <mergeCell ref="CA192:CA193"/>
    <mergeCell ref="J193:O193"/>
    <mergeCell ref="BK192:BK193"/>
    <mergeCell ref="BL192:BL193"/>
    <mergeCell ref="BM192:BM193"/>
    <mergeCell ref="BN192:BN193"/>
    <mergeCell ref="BO192:BO193"/>
    <mergeCell ref="BP192:BP193"/>
    <mergeCell ref="BQ192:BQ193"/>
    <mergeCell ref="BR192:BR193"/>
    <mergeCell ref="BS192:BS193"/>
    <mergeCell ref="AW192:AW193"/>
    <mergeCell ref="AX192:AX193"/>
    <mergeCell ref="AY192:AY193"/>
    <mergeCell ref="AZ192:AZ193"/>
    <mergeCell ref="BA192:BA193"/>
    <mergeCell ref="BB192:BB193"/>
    <mergeCell ref="BC192:BC193"/>
    <mergeCell ref="BD192:BI193"/>
    <mergeCell ref="BJ192:BJ193"/>
    <mergeCell ref="AL192:AL193"/>
    <mergeCell ref="AM192:AM193"/>
    <mergeCell ref="AN192:AN193"/>
    <mergeCell ref="AO192:AO193"/>
    <mergeCell ref="AP192:AP193"/>
    <mergeCell ref="AQ192:AQ193"/>
    <mergeCell ref="AR192:AR193"/>
    <mergeCell ref="AU192:AU193"/>
    <mergeCell ref="AV192:AV193"/>
    <mergeCell ref="A192:A193"/>
    <mergeCell ref="B192:I193"/>
    <mergeCell ref="J192:O192"/>
    <mergeCell ref="P192:AA193"/>
    <mergeCell ref="AB192:AC193"/>
    <mergeCell ref="AD192:AD193"/>
    <mergeCell ref="AE192:AG193"/>
    <mergeCell ref="AJ192:AJ193"/>
    <mergeCell ref="AK192:AK193"/>
    <mergeCell ref="BT190:BT191"/>
    <mergeCell ref="BU190:BU191"/>
    <mergeCell ref="BV190:BV191"/>
    <mergeCell ref="BW190:BW191"/>
    <mergeCell ref="A190:A191"/>
    <mergeCell ref="B190:I191"/>
    <mergeCell ref="J190:O190"/>
    <mergeCell ref="P190:AA191"/>
    <mergeCell ref="AB190:AC191"/>
    <mergeCell ref="AD190:AD191"/>
    <mergeCell ref="AE190:AG191"/>
    <mergeCell ref="AJ190:AJ191"/>
    <mergeCell ref="AK190:AK191"/>
    <mergeCell ref="BT192:BT193"/>
    <mergeCell ref="BU192:BU193"/>
    <mergeCell ref="BV192:BV193"/>
    <mergeCell ref="BW192:BW193"/>
    <mergeCell ref="BX190:BX191"/>
    <mergeCell ref="BY190:BY191"/>
    <mergeCell ref="BZ190:BZ191"/>
    <mergeCell ref="CA190:CA191"/>
    <mergeCell ref="J191:O191"/>
    <mergeCell ref="BK190:BK191"/>
    <mergeCell ref="BL190:BL191"/>
    <mergeCell ref="BM190:BM191"/>
    <mergeCell ref="BN190:BN191"/>
    <mergeCell ref="BO190:BO191"/>
    <mergeCell ref="BP190:BP191"/>
    <mergeCell ref="BQ190:BQ191"/>
    <mergeCell ref="BR190:BR191"/>
    <mergeCell ref="BS190:BS191"/>
    <mergeCell ref="AW190:AW191"/>
    <mergeCell ref="AX190:AX191"/>
    <mergeCell ref="AY190:AY191"/>
    <mergeCell ref="AZ190:AZ191"/>
    <mergeCell ref="BA190:BA191"/>
    <mergeCell ref="BB190:BB191"/>
    <mergeCell ref="BC190:BC191"/>
    <mergeCell ref="BD190:BI191"/>
    <mergeCell ref="BJ190:BJ191"/>
    <mergeCell ref="AL190:AL191"/>
    <mergeCell ref="AM190:AM191"/>
    <mergeCell ref="AN190:AN191"/>
    <mergeCell ref="AO190:AO191"/>
    <mergeCell ref="AP190:AP191"/>
    <mergeCell ref="AQ190:AQ191"/>
    <mergeCell ref="AR190:AR191"/>
    <mergeCell ref="AU190:AU191"/>
    <mergeCell ref="AV190:AV191"/>
    <mergeCell ref="BX188:BX189"/>
    <mergeCell ref="BY188:BY189"/>
    <mergeCell ref="BZ188:BZ189"/>
    <mergeCell ref="CA188:CA189"/>
    <mergeCell ref="J189:O189"/>
    <mergeCell ref="BK188:BK189"/>
    <mergeCell ref="BL188:BL189"/>
    <mergeCell ref="BM188:BM189"/>
    <mergeCell ref="BN188:BN189"/>
    <mergeCell ref="BO188:BO189"/>
    <mergeCell ref="BP188:BP189"/>
    <mergeCell ref="BQ188:BQ189"/>
    <mergeCell ref="BR188:BR189"/>
    <mergeCell ref="BS188:BS189"/>
    <mergeCell ref="AW188:AW189"/>
    <mergeCell ref="AX188:AX189"/>
    <mergeCell ref="AY188:AY189"/>
    <mergeCell ref="AZ188:AZ189"/>
    <mergeCell ref="BA188:BA189"/>
    <mergeCell ref="BB188:BB189"/>
    <mergeCell ref="BC188:BC189"/>
    <mergeCell ref="BD188:BI189"/>
    <mergeCell ref="BJ188:BJ189"/>
    <mergeCell ref="AL188:AL189"/>
    <mergeCell ref="AM188:AM189"/>
    <mergeCell ref="AN188:AN189"/>
    <mergeCell ref="AO188:AO189"/>
    <mergeCell ref="AP188:AP189"/>
    <mergeCell ref="AJ188:AJ189"/>
    <mergeCell ref="AK188:AK189"/>
    <mergeCell ref="BT186:BT187"/>
    <mergeCell ref="BU186:BU187"/>
    <mergeCell ref="BV186:BV187"/>
    <mergeCell ref="BW186:BW187"/>
    <mergeCell ref="A186:A187"/>
    <mergeCell ref="B186:I187"/>
    <mergeCell ref="J186:O186"/>
    <mergeCell ref="P186:AA187"/>
    <mergeCell ref="AB186:AC187"/>
    <mergeCell ref="AD186:AD187"/>
    <mergeCell ref="AE186:AG187"/>
    <mergeCell ref="AJ186:AJ187"/>
    <mergeCell ref="AK186:AK187"/>
    <mergeCell ref="BT188:BT189"/>
    <mergeCell ref="BU188:BU189"/>
    <mergeCell ref="BV188:BV189"/>
    <mergeCell ref="BW188:BW189"/>
    <mergeCell ref="AQ186:AQ187"/>
    <mergeCell ref="AR186:AR187"/>
    <mergeCell ref="AU186:AU187"/>
    <mergeCell ref="AV186:AV187"/>
    <mergeCell ref="AQ188:AQ189"/>
    <mergeCell ref="AR188:AR189"/>
    <mergeCell ref="AU188:AU189"/>
    <mergeCell ref="AV188:AV189"/>
    <mergeCell ref="A188:A189"/>
    <mergeCell ref="B188:I189"/>
    <mergeCell ref="J188:O188"/>
    <mergeCell ref="P188:AA189"/>
    <mergeCell ref="AB188:AC189"/>
    <mergeCell ref="AD188:AD189"/>
    <mergeCell ref="AE188:AG189"/>
    <mergeCell ref="U180:U182"/>
    <mergeCell ref="V180:V182"/>
    <mergeCell ref="W180:W182"/>
    <mergeCell ref="X180:X182"/>
    <mergeCell ref="BX186:BX187"/>
    <mergeCell ref="BY186:BY187"/>
    <mergeCell ref="BZ186:BZ187"/>
    <mergeCell ref="CA186:CA187"/>
    <mergeCell ref="J187:O187"/>
    <mergeCell ref="BK186:BK187"/>
    <mergeCell ref="BL186:BL187"/>
    <mergeCell ref="BM186:BM187"/>
    <mergeCell ref="BN186:BN187"/>
    <mergeCell ref="BO186:BO187"/>
    <mergeCell ref="BP186:BP187"/>
    <mergeCell ref="BQ186:BQ187"/>
    <mergeCell ref="BR186:BR187"/>
    <mergeCell ref="BS186:BS187"/>
    <mergeCell ref="AW186:AW187"/>
    <mergeCell ref="AX186:AX187"/>
    <mergeCell ref="AY186:AY187"/>
    <mergeCell ref="AZ186:AZ187"/>
    <mergeCell ref="BA186:BA187"/>
    <mergeCell ref="BB186:BB187"/>
    <mergeCell ref="BC186:BC187"/>
    <mergeCell ref="BD186:BI187"/>
    <mergeCell ref="BJ186:BJ187"/>
    <mergeCell ref="AL186:AL187"/>
    <mergeCell ref="AM186:AM187"/>
    <mergeCell ref="AN186:AN187"/>
    <mergeCell ref="AO186:AO187"/>
    <mergeCell ref="AP186:AP187"/>
    <mergeCell ref="AL179:AM180"/>
    <mergeCell ref="AZ180:BA182"/>
    <mergeCell ref="BB180:BC182"/>
    <mergeCell ref="BD180:BE182"/>
    <mergeCell ref="BF180:BG182"/>
    <mergeCell ref="BH180:BJ181"/>
    <mergeCell ref="BK180:BZ181"/>
    <mergeCell ref="A181:I182"/>
    <mergeCell ref="BK182:BZ182"/>
    <mergeCell ref="A184:A185"/>
    <mergeCell ref="B184:I185"/>
    <mergeCell ref="J184:O184"/>
    <mergeCell ref="P184:AA185"/>
    <mergeCell ref="AB184:AC185"/>
    <mergeCell ref="AD184:AD185"/>
    <mergeCell ref="AE184:AG185"/>
    <mergeCell ref="AH184:AO185"/>
    <mergeCell ref="AP184:AR185"/>
    <mergeCell ref="AS184:AY185"/>
    <mergeCell ref="AZ184:BC184"/>
    <mergeCell ref="BD184:BI185"/>
    <mergeCell ref="BJ184:BJ185"/>
    <mergeCell ref="BK184:BZ184"/>
    <mergeCell ref="J185:O185"/>
    <mergeCell ref="AZ185:BC185"/>
    <mergeCell ref="BK185:BR185"/>
    <mergeCell ref="BT185:BZ185"/>
    <mergeCell ref="J180:P182"/>
    <mergeCell ref="Q180:Q182"/>
    <mergeCell ref="R180:R182"/>
    <mergeCell ref="S180:S182"/>
    <mergeCell ref="T180:T182"/>
    <mergeCell ref="A178:A179"/>
    <mergeCell ref="B178:D179"/>
    <mergeCell ref="E178:I179"/>
    <mergeCell ref="J178:P179"/>
    <mergeCell ref="Q178:Q179"/>
    <mergeCell ref="R178:R179"/>
    <mergeCell ref="S178:S179"/>
    <mergeCell ref="T178:T179"/>
    <mergeCell ref="U178:U179"/>
    <mergeCell ref="A174:B175"/>
    <mergeCell ref="D174:M175"/>
    <mergeCell ref="P174:P175"/>
    <mergeCell ref="BC174:BJ174"/>
    <mergeCell ref="AX175:BB175"/>
    <mergeCell ref="BC175:BZ175"/>
    <mergeCell ref="AE176:AG177"/>
    <mergeCell ref="AH176:AM177"/>
    <mergeCell ref="AX176:BB176"/>
    <mergeCell ref="BC176:BZ176"/>
    <mergeCell ref="AX177:BB177"/>
    <mergeCell ref="BC177:BZ177"/>
    <mergeCell ref="V178:V179"/>
    <mergeCell ref="W178:W179"/>
    <mergeCell ref="X178:X179"/>
    <mergeCell ref="AX178:BB178"/>
    <mergeCell ref="BC178:BZ178"/>
    <mergeCell ref="AB179:AB180"/>
    <mergeCell ref="AC179:AD180"/>
    <mergeCell ref="AE179:AE180"/>
    <mergeCell ref="AF179:AF180"/>
    <mergeCell ref="AG179:AH180"/>
    <mergeCell ref="AI179:AK180"/>
    <mergeCell ref="J166:O166"/>
    <mergeCell ref="A167:AG167"/>
    <mergeCell ref="AP167:AR167"/>
    <mergeCell ref="BD167:BI167"/>
    <mergeCell ref="B168:E168"/>
    <mergeCell ref="N168:R168"/>
    <mergeCell ref="AA168:AC168"/>
    <mergeCell ref="AD168:AF168"/>
    <mergeCell ref="AO168:AV168"/>
    <mergeCell ref="BR165:BR166"/>
    <mergeCell ref="BS165:BS166"/>
    <mergeCell ref="BT165:BT166"/>
    <mergeCell ref="BU165:BU166"/>
    <mergeCell ref="BV165:BV166"/>
    <mergeCell ref="BW165:BW166"/>
    <mergeCell ref="BX165:BX166"/>
    <mergeCell ref="BY165:BY166"/>
    <mergeCell ref="BD165:BI166"/>
    <mergeCell ref="BJ165:BJ166"/>
    <mergeCell ref="BK165:BK166"/>
    <mergeCell ref="BL165:BL166"/>
    <mergeCell ref="BB165:BB166"/>
    <mergeCell ref="BC165:BC166"/>
    <mergeCell ref="BW163:BW164"/>
    <mergeCell ref="AZ163:AZ164"/>
    <mergeCell ref="BA163:BA164"/>
    <mergeCell ref="BB163:BB164"/>
    <mergeCell ref="BC163:BC164"/>
    <mergeCell ref="BD163:BI164"/>
    <mergeCell ref="BJ163:BJ164"/>
    <mergeCell ref="BK163:BK164"/>
    <mergeCell ref="AS170:AZ170"/>
    <mergeCell ref="BM170:BN170"/>
    <mergeCell ref="BO170:BR170"/>
    <mergeCell ref="BT170:BW170"/>
    <mergeCell ref="BX170:BY170"/>
    <mergeCell ref="BZ170:CA170"/>
    <mergeCell ref="AA173:AP174"/>
    <mergeCell ref="BK173:BP173"/>
    <mergeCell ref="BQ173:BZ173"/>
    <mergeCell ref="CA165:CA166"/>
    <mergeCell ref="BZ165:BZ166"/>
    <mergeCell ref="AY163:AY164"/>
    <mergeCell ref="BM165:BM166"/>
    <mergeCell ref="BN165:BN166"/>
    <mergeCell ref="BO165:BO166"/>
    <mergeCell ref="BP165:BP166"/>
    <mergeCell ref="BQ165:BQ166"/>
    <mergeCell ref="AU165:AU166"/>
    <mergeCell ref="AV165:AV166"/>
    <mergeCell ref="AW165:AW166"/>
    <mergeCell ref="AX165:AX166"/>
    <mergeCell ref="AY165:AY166"/>
    <mergeCell ref="AZ165:AZ166"/>
    <mergeCell ref="BA165:BA166"/>
    <mergeCell ref="BU163:BU164"/>
    <mergeCell ref="BV163:BV164"/>
    <mergeCell ref="BV161:BV162"/>
    <mergeCell ref="BX163:BX164"/>
    <mergeCell ref="BY163:BY164"/>
    <mergeCell ref="BZ163:BZ164"/>
    <mergeCell ref="CA163:CA164"/>
    <mergeCell ref="J164:O164"/>
    <mergeCell ref="A165:A166"/>
    <mergeCell ref="B165:I166"/>
    <mergeCell ref="J165:O165"/>
    <mergeCell ref="P165:AA166"/>
    <mergeCell ref="AB165:AC166"/>
    <mergeCell ref="AD165:AD166"/>
    <mergeCell ref="AE165:AG166"/>
    <mergeCell ref="AJ165:AJ166"/>
    <mergeCell ref="AK165:AK166"/>
    <mergeCell ref="AL165:AL166"/>
    <mergeCell ref="AM165:AM166"/>
    <mergeCell ref="AN165:AN166"/>
    <mergeCell ref="AO165:AO166"/>
    <mergeCell ref="AP165:AP166"/>
    <mergeCell ref="AQ165:AQ166"/>
    <mergeCell ref="AR165:AR166"/>
    <mergeCell ref="BL163:BL164"/>
    <mergeCell ref="BM163:BM164"/>
    <mergeCell ref="BN163:BN164"/>
    <mergeCell ref="BO163:BO164"/>
    <mergeCell ref="BP163:BP164"/>
    <mergeCell ref="BQ163:BQ164"/>
    <mergeCell ref="BR163:BR164"/>
    <mergeCell ref="BS163:BS164"/>
    <mergeCell ref="BT163:BT164"/>
    <mergeCell ref="AX163:AX164"/>
    <mergeCell ref="AV161:AV162"/>
    <mergeCell ref="AW161:AW162"/>
    <mergeCell ref="AX161:AX162"/>
    <mergeCell ref="BX161:BX162"/>
    <mergeCell ref="BY161:BY162"/>
    <mergeCell ref="BZ161:BZ162"/>
    <mergeCell ref="CA161:CA162"/>
    <mergeCell ref="J162:O162"/>
    <mergeCell ref="A163:A164"/>
    <mergeCell ref="B163:I164"/>
    <mergeCell ref="J163:O163"/>
    <mergeCell ref="P163:AA164"/>
    <mergeCell ref="AB163:AC164"/>
    <mergeCell ref="AD163:AD164"/>
    <mergeCell ref="AE163:AG164"/>
    <mergeCell ref="AJ163:AJ164"/>
    <mergeCell ref="AK163:AK164"/>
    <mergeCell ref="AL163:AL164"/>
    <mergeCell ref="AM163:AM164"/>
    <mergeCell ref="AN163:AN164"/>
    <mergeCell ref="AO163:AO164"/>
    <mergeCell ref="AP163:AP164"/>
    <mergeCell ref="AQ163:AQ164"/>
    <mergeCell ref="AR163:AR164"/>
    <mergeCell ref="AU163:AU164"/>
    <mergeCell ref="AV163:AV164"/>
    <mergeCell ref="AW163:AW164"/>
    <mergeCell ref="BO161:BO162"/>
    <mergeCell ref="BP161:BP162"/>
    <mergeCell ref="BQ161:BQ162"/>
    <mergeCell ref="BR161:BR162"/>
    <mergeCell ref="BS161:BS162"/>
    <mergeCell ref="A161:A162"/>
    <mergeCell ref="B161:I162"/>
    <mergeCell ref="J161:O161"/>
    <mergeCell ref="P161:AA162"/>
    <mergeCell ref="AB161:AC162"/>
    <mergeCell ref="AD161:AD162"/>
    <mergeCell ref="AE161:AG162"/>
    <mergeCell ref="AJ161:AJ162"/>
    <mergeCell ref="AK161:AK162"/>
    <mergeCell ref="AL161:AL162"/>
    <mergeCell ref="AM161:AM162"/>
    <mergeCell ref="AN161:AN162"/>
    <mergeCell ref="AO161:AO162"/>
    <mergeCell ref="AP161:AP162"/>
    <mergeCell ref="AQ161:AQ162"/>
    <mergeCell ref="AR161:AR162"/>
    <mergeCell ref="AU161:AU162"/>
    <mergeCell ref="AY161:AY162"/>
    <mergeCell ref="AZ161:AZ162"/>
    <mergeCell ref="BW161:BW162"/>
    <mergeCell ref="BA161:BA162"/>
    <mergeCell ref="BB161:BB162"/>
    <mergeCell ref="BC161:BC162"/>
    <mergeCell ref="BD161:BI162"/>
    <mergeCell ref="BJ161:BJ162"/>
    <mergeCell ref="BK161:BK162"/>
    <mergeCell ref="BL161:BL162"/>
    <mergeCell ref="BM161:BM162"/>
    <mergeCell ref="BN161:BN162"/>
    <mergeCell ref="BT161:BT162"/>
    <mergeCell ref="BU161:BU162"/>
    <mergeCell ref="AZ159:AZ160"/>
    <mergeCell ref="BA159:BA160"/>
    <mergeCell ref="BB159:BB160"/>
    <mergeCell ref="BC159:BC160"/>
    <mergeCell ref="BU157:BU158"/>
    <mergeCell ref="BV157:BV158"/>
    <mergeCell ref="BW157:BW158"/>
    <mergeCell ref="BL157:BL158"/>
    <mergeCell ref="BR159:BR160"/>
    <mergeCell ref="BS159:BS160"/>
    <mergeCell ref="BT159:BT160"/>
    <mergeCell ref="BU159:BU160"/>
    <mergeCell ref="BV159:BV160"/>
    <mergeCell ref="BW159:BW160"/>
    <mergeCell ref="BD159:BI160"/>
    <mergeCell ref="BJ159:BJ160"/>
    <mergeCell ref="BK159:BK160"/>
    <mergeCell ref="BL159:BL160"/>
    <mergeCell ref="BM159:BM160"/>
    <mergeCell ref="BN159:BN160"/>
    <mergeCell ref="CA157:CA158"/>
    <mergeCell ref="J158:O158"/>
    <mergeCell ref="BM157:BM158"/>
    <mergeCell ref="BN157:BN158"/>
    <mergeCell ref="BO157:BO158"/>
    <mergeCell ref="BP157:BP158"/>
    <mergeCell ref="BQ157:BQ158"/>
    <mergeCell ref="BR157:BR158"/>
    <mergeCell ref="BS157:BS158"/>
    <mergeCell ref="BT157:BT158"/>
    <mergeCell ref="CA159:CA160"/>
    <mergeCell ref="J160:O160"/>
    <mergeCell ref="BV155:BV156"/>
    <mergeCell ref="A159:A160"/>
    <mergeCell ref="B159:I160"/>
    <mergeCell ref="J159:O159"/>
    <mergeCell ref="P159:AA160"/>
    <mergeCell ref="AB159:AC160"/>
    <mergeCell ref="AD159:AD160"/>
    <mergeCell ref="AE159:AG160"/>
    <mergeCell ref="AJ159:AJ160"/>
    <mergeCell ref="AK159:AK160"/>
    <mergeCell ref="AL159:AL160"/>
    <mergeCell ref="AM159:AM160"/>
    <mergeCell ref="AN159:AN160"/>
    <mergeCell ref="AO159:AO160"/>
    <mergeCell ref="AP159:AP160"/>
    <mergeCell ref="AQ159:AQ160"/>
    <mergeCell ref="AR159:AR160"/>
    <mergeCell ref="BX159:BX160"/>
    <mergeCell ref="BY159:BY160"/>
    <mergeCell ref="BZ159:BZ160"/>
    <mergeCell ref="AU159:AU160"/>
    <mergeCell ref="AV159:AV160"/>
    <mergeCell ref="AW159:AW160"/>
    <mergeCell ref="AX159:AX160"/>
    <mergeCell ref="AY159:AY160"/>
    <mergeCell ref="AV155:AV156"/>
    <mergeCell ref="AW155:AW156"/>
    <mergeCell ref="AX155:AX156"/>
    <mergeCell ref="BX157:BX158"/>
    <mergeCell ref="BY157:BY158"/>
    <mergeCell ref="BZ157:BZ158"/>
    <mergeCell ref="BO159:BO160"/>
    <mergeCell ref="BP159:BP160"/>
    <mergeCell ref="BQ159:BQ160"/>
    <mergeCell ref="BW155:BW156"/>
    <mergeCell ref="BA155:BA156"/>
    <mergeCell ref="BB155:BB156"/>
    <mergeCell ref="BC155:BC156"/>
    <mergeCell ref="BD155:BI156"/>
    <mergeCell ref="BJ155:BJ156"/>
    <mergeCell ref="BK155:BK156"/>
    <mergeCell ref="BL155:BL156"/>
    <mergeCell ref="BM155:BM156"/>
    <mergeCell ref="BN155:BN156"/>
    <mergeCell ref="BT155:BT156"/>
    <mergeCell ref="BU155:BU156"/>
    <mergeCell ref="AW157:AW158"/>
    <mergeCell ref="BO155:BO156"/>
    <mergeCell ref="BP155:BP156"/>
    <mergeCell ref="BQ155:BQ156"/>
    <mergeCell ref="BR155:BR156"/>
    <mergeCell ref="BS155:BS156"/>
    <mergeCell ref="A155:A156"/>
    <mergeCell ref="B155:I156"/>
    <mergeCell ref="J155:O155"/>
    <mergeCell ref="AX157:AX158"/>
    <mergeCell ref="AY157:AY158"/>
    <mergeCell ref="AZ157:AZ158"/>
    <mergeCell ref="BA157:BA158"/>
    <mergeCell ref="BB157:BB158"/>
    <mergeCell ref="BC157:BC158"/>
    <mergeCell ref="BD157:BI158"/>
    <mergeCell ref="BJ157:BJ158"/>
    <mergeCell ref="BK157:BK158"/>
    <mergeCell ref="BA153:BA154"/>
    <mergeCell ref="BB153:BB154"/>
    <mergeCell ref="BC153:BC154"/>
    <mergeCell ref="AU153:AU154"/>
    <mergeCell ref="AV153:AV154"/>
    <mergeCell ref="AW153:AW154"/>
    <mergeCell ref="AX153:AX154"/>
    <mergeCell ref="AY153:AY154"/>
    <mergeCell ref="AN155:AN156"/>
    <mergeCell ref="AO155:AO156"/>
    <mergeCell ref="AP155:AP156"/>
    <mergeCell ref="AQ155:AQ156"/>
    <mergeCell ref="AR155:AR156"/>
    <mergeCell ref="AU155:AU156"/>
    <mergeCell ref="AY155:AY156"/>
    <mergeCell ref="AZ155:AZ156"/>
    <mergeCell ref="AZ153:AZ154"/>
    <mergeCell ref="BR153:BR154"/>
    <mergeCell ref="BX155:BX156"/>
    <mergeCell ref="BY155:BY156"/>
    <mergeCell ref="BZ155:BZ156"/>
    <mergeCell ref="CA155:CA156"/>
    <mergeCell ref="J156:O156"/>
    <mergeCell ref="A157:A158"/>
    <mergeCell ref="B157:I158"/>
    <mergeCell ref="J157:O157"/>
    <mergeCell ref="P157:AA158"/>
    <mergeCell ref="AB157:AC158"/>
    <mergeCell ref="AD157:AD158"/>
    <mergeCell ref="AE157:AG158"/>
    <mergeCell ref="AJ157:AJ158"/>
    <mergeCell ref="AK157:AK158"/>
    <mergeCell ref="AL157:AL158"/>
    <mergeCell ref="AM157:AM158"/>
    <mergeCell ref="AN157:AN158"/>
    <mergeCell ref="AO157:AO158"/>
    <mergeCell ref="AP157:AP158"/>
    <mergeCell ref="AQ157:AQ158"/>
    <mergeCell ref="AR157:AR158"/>
    <mergeCell ref="AU157:AU158"/>
    <mergeCell ref="AV157:AV158"/>
    <mergeCell ref="P155:AA156"/>
    <mergeCell ref="AB155:AC156"/>
    <mergeCell ref="AD155:AD156"/>
    <mergeCell ref="AE155:AG156"/>
    <mergeCell ref="AJ155:AJ156"/>
    <mergeCell ref="AK155:AK156"/>
    <mergeCell ref="AL155:AL156"/>
    <mergeCell ref="AM155:AM156"/>
    <mergeCell ref="BL151:BL152"/>
    <mergeCell ref="BS153:BS154"/>
    <mergeCell ref="BT153:BT154"/>
    <mergeCell ref="BU153:BU154"/>
    <mergeCell ref="BV153:BV154"/>
    <mergeCell ref="BW153:BW154"/>
    <mergeCell ref="BX151:BX152"/>
    <mergeCell ref="BY151:BY152"/>
    <mergeCell ref="BZ151:BZ152"/>
    <mergeCell ref="CA151:CA152"/>
    <mergeCell ref="BB151:BB152"/>
    <mergeCell ref="BC151:BC152"/>
    <mergeCell ref="BD151:BI152"/>
    <mergeCell ref="BJ151:BJ152"/>
    <mergeCell ref="BK151:BK152"/>
    <mergeCell ref="BX153:BX154"/>
    <mergeCell ref="BY153:BY154"/>
    <mergeCell ref="BZ153:BZ154"/>
    <mergeCell ref="BD153:BI154"/>
    <mergeCell ref="BJ153:BJ154"/>
    <mergeCell ref="BK153:BK154"/>
    <mergeCell ref="BL153:BL154"/>
    <mergeCell ref="BM153:BM154"/>
    <mergeCell ref="BN153:BN154"/>
    <mergeCell ref="BO153:BO154"/>
    <mergeCell ref="BP153:BP154"/>
    <mergeCell ref="BQ153:BQ154"/>
    <mergeCell ref="BO151:BO152"/>
    <mergeCell ref="BP151:BP152"/>
    <mergeCell ref="BQ151:BQ152"/>
    <mergeCell ref="BR151:BR152"/>
    <mergeCell ref="BS151:BS152"/>
    <mergeCell ref="BT151:BT152"/>
    <mergeCell ref="CA153:CA154"/>
    <mergeCell ref="J154:O154"/>
    <mergeCell ref="BV149:BV150"/>
    <mergeCell ref="A153:A154"/>
    <mergeCell ref="B153:I154"/>
    <mergeCell ref="J153:O153"/>
    <mergeCell ref="P153:AA154"/>
    <mergeCell ref="AB153:AC154"/>
    <mergeCell ref="AD153:AD154"/>
    <mergeCell ref="AE153:AG154"/>
    <mergeCell ref="AJ153:AJ154"/>
    <mergeCell ref="AK153:AK154"/>
    <mergeCell ref="AL153:AL154"/>
    <mergeCell ref="AM153:AM154"/>
    <mergeCell ref="AN153:AN154"/>
    <mergeCell ref="AO153:AO154"/>
    <mergeCell ref="AP153:AP154"/>
    <mergeCell ref="AQ153:AQ154"/>
    <mergeCell ref="AR153:AR154"/>
    <mergeCell ref="AX151:AX152"/>
    <mergeCell ref="AY151:AY152"/>
    <mergeCell ref="AZ151:AZ152"/>
    <mergeCell ref="BA151:BA152"/>
    <mergeCell ref="BU151:BU152"/>
    <mergeCell ref="BV151:BV152"/>
    <mergeCell ref="BW151:BW152"/>
    <mergeCell ref="BX149:BX150"/>
    <mergeCell ref="BY149:BY150"/>
    <mergeCell ref="BZ149:BZ150"/>
    <mergeCell ref="CA149:CA150"/>
    <mergeCell ref="J150:O150"/>
    <mergeCell ref="A151:A152"/>
    <mergeCell ref="B151:I152"/>
    <mergeCell ref="J151:O151"/>
    <mergeCell ref="P151:AA152"/>
    <mergeCell ref="AB151:AC152"/>
    <mergeCell ref="AD151:AD152"/>
    <mergeCell ref="AE151:AG152"/>
    <mergeCell ref="AJ151:AJ152"/>
    <mergeCell ref="AK151:AK152"/>
    <mergeCell ref="AL151:AL152"/>
    <mergeCell ref="AM151:AM152"/>
    <mergeCell ref="AN151:AN152"/>
    <mergeCell ref="AO151:AO152"/>
    <mergeCell ref="AP151:AP152"/>
    <mergeCell ref="AQ151:AQ152"/>
    <mergeCell ref="AR151:AR152"/>
    <mergeCell ref="AU151:AU152"/>
    <mergeCell ref="AV151:AV152"/>
    <mergeCell ref="AW151:AW152"/>
    <mergeCell ref="BP149:BP150"/>
    <mergeCell ref="BQ149:BQ150"/>
    <mergeCell ref="BR149:BR150"/>
    <mergeCell ref="BS149:BS150"/>
    <mergeCell ref="A149:A150"/>
    <mergeCell ref="J152:O152"/>
    <mergeCell ref="BM151:BM152"/>
    <mergeCell ref="BN151:BN152"/>
    <mergeCell ref="B149:I150"/>
    <mergeCell ref="J149:O149"/>
    <mergeCell ref="P149:AA150"/>
    <mergeCell ref="AB149:AC150"/>
    <mergeCell ref="AD149:AD150"/>
    <mergeCell ref="AE149:AG150"/>
    <mergeCell ref="AJ149:AJ150"/>
    <mergeCell ref="AK149:AK150"/>
    <mergeCell ref="AL149:AL150"/>
    <mergeCell ref="AM149:AM150"/>
    <mergeCell ref="AN149:AN150"/>
    <mergeCell ref="AO149:AO150"/>
    <mergeCell ref="AP149:AP150"/>
    <mergeCell ref="AQ149:AQ150"/>
    <mergeCell ref="AR149:AR150"/>
    <mergeCell ref="AU149:AU150"/>
    <mergeCell ref="AY149:AY150"/>
    <mergeCell ref="AV149:AV150"/>
    <mergeCell ref="AW149:AW150"/>
    <mergeCell ref="AX149:AX150"/>
    <mergeCell ref="BA149:BA150"/>
    <mergeCell ref="BB149:BB150"/>
    <mergeCell ref="BC149:BC150"/>
    <mergeCell ref="BD149:BI150"/>
    <mergeCell ref="BJ149:BJ150"/>
    <mergeCell ref="BK149:BK150"/>
    <mergeCell ref="BL149:BL150"/>
    <mergeCell ref="BM149:BM150"/>
    <mergeCell ref="BN149:BN150"/>
    <mergeCell ref="BT149:BT150"/>
    <mergeCell ref="BU149:BU150"/>
    <mergeCell ref="BA147:BA148"/>
    <mergeCell ref="BB147:BB148"/>
    <mergeCell ref="BC147:BC148"/>
    <mergeCell ref="BU145:BU146"/>
    <mergeCell ref="BV145:BV146"/>
    <mergeCell ref="BW145:BW146"/>
    <mergeCell ref="BS147:BS148"/>
    <mergeCell ref="BT147:BT148"/>
    <mergeCell ref="BU147:BU148"/>
    <mergeCell ref="BV147:BV148"/>
    <mergeCell ref="BW147:BW148"/>
    <mergeCell ref="BD147:BI148"/>
    <mergeCell ref="BJ147:BJ148"/>
    <mergeCell ref="BK147:BK148"/>
    <mergeCell ref="BL147:BL148"/>
    <mergeCell ref="BM147:BM148"/>
    <mergeCell ref="BN147:BN148"/>
    <mergeCell ref="BO147:BO148"/>
    <mergeCell ref="BP147:BP148"/>
    <mergeCell ref="BX143:BX144"/>
    <mergeCell ref="BO149:BO150"/>
    <mergeCell ref="CA147:CA148"/>
    <mergeCell ref="J148:O148"/>
    <mergeCell ref="A147:A148"/>
    <mergeCell ref="B147:I148"/>
    <mergeCell ref="J147:O147"/>
    <mergeCell ref="P147:AA148"/>
    <mergeCell ref="AB147:AC148"/>
    <mergeCell ref="AD147:AD148"/>
    <mergeCell ref="AE147:AG148"/>
    <mergeCell ref="AJ147:AJ148"/>
    <mergeCell ref="AK147:AK148"/>
    <mergeCell ref="AL147:AL148"/>
    <mergeCell ref="AM147:AM148"/>
    <mergeCell ref="AN147:AN148"/>
    <mergeCell ref="AO147:AO148"/>
    <mergeCell ref="AP147:AP148"/>
    <mergeCell ref="AQ147:AQ148"/>
    <mergeCell ref="AR147:AR148"/>
    <mergeCell ref="BX147:BX148"/>
    <mergeCell ref="BY147:BY148"/>
    <mergeCell ref="BZ147:BZ148"/>
    <mergeCell ref="BR147:BR148"/>
    <mergeCell ref="AU147:AU148"/>
    <mergeCell ref="AV147:AV148"/>
    <mergeCell ref="AW147:AW148"/>
    <mergeCell ref="AX147:AX148"/>
    <mergeCell ref="AY147:AY148"/>
    <mergeCell ref="AZ147:AZ148"/>
    <mergeCell ref="AZ149:AZ150"/>
    <mergeCell ref="BW149:BW150"/>
    <mergeCell ref="BO143:BO144"/>
    <mergeCell ref="BY145:BY146"/>
    <mergeCell ref="BZ145:BZ146"/>
    <mergeCell ref="CA145:CA146"/>
    <mergeCell ref="J146:O146"/>
    <mergeCell ref="BM145:BM146"/>
    <mergeCell ref="BN145:BN146"/>
    <mergeCell ref="BO145:BO146"/>
    <mergeCell ref="BP145:BP146"/>
    <mergeCell ref="BQ145:BQ146"/>
    <mergeCell ref="BR145:BR146"/>
    <mergeCell ref="BS145:BS146"/>
    <mergeCell ref="BT145:BT146"/>
    <mergeCell ref="BL145:BL146"/>
    <mergeCell ref="BT143:BT144"/>
    <mergeCell ref="BU143:BU144"/>
    <mergeCell ref="BV143:BV144"/>
    <mergeCell ref="BW143:BW144"/>
    <mergeCell ref="BA143:BA144"/>
    <mergeCell ref="AX145:AX146"/>
    <mergeCell ref="AY145:AY146"/>
    <mergeCell ref="AZ145:AZ146"/>
    <mergeCell ref="BB145:BB146"/>
    <mergeCell ref="BC145:BC146"/>
    <mergeCell ref="BD145:BI146"/>
    <mergeCell ref="BJ145:BJ146"/>
    <mergeCell ref="BK145:BK146"/>
    <mergeCell ref="AV143:AV144"/>
    <mergeCell ref="AW143:AW144"/>
    <mergeCell ref="AX143:AX144"/>
    <mergeCell ref="AY143:AY144"/>
    <mergeCell ref="AZ143:AZ144"/>
    <mergeCell ref="BY143:BY144"/>
    <mergeCell ref="BK142:BR142"/>
    <mergeCell ref="BT142:BZ142"/>
    <mergeCell ref="BB143:BB144"/>
    <mergeCell ref="BC143:BC144"/>
    <mergeCell ref="BD143:BI144"/>
    <mergeCell ref="BJ143:BJ144"/>
    <mergeCell ref="BK143:BK144"/>
    <mergeCell ref="BL143:BL144"/>
    <mergeCell ref="BM143:BM144"/>
    <mergeCell ref="BN143:BN144"/>
    <mergeCell ref="BX145:BX146"/>
    <mergeCell ref="BQ147:BQ148"/>
    <mergeCell ref="CA143:CA144"/>
    <mergeCell ref="J144:O144"/>
    <mergeCell ref="A145:A146"/>
    <mergeCell ref="B145:I146"/>
    <mergeCell ref="J145:O145"/>
    <mergeCell ref="P145:AA146"/>
    <mergeCell ref="AB145:AC146"/>
    <mergeCell ref="AD145:AD146"/>
    <mergeCell ref="AE145:AG146"/>
    <mergeCell ref="AJ145:AJ146"/>
    <mergeCell ref="AK145:AK146"/>
    <mergeCell ref="AL145:AL146"/>
    <mergeCell ref="AM145:AM146"/>
    <mergeCell ref="AN145:AN146"/>
    <mergeCell ref="AO145:AO146"/>
    <mergeCell ref="AP145:AP146"/>
    <mergeCell ref="AQ145:AQ146"/>
    <mergeCell ref="AR145:AR146"/>
    <mergeCell ref="AU145:AU146"/>
    <mergeCell ref="A143:A144"/>
    <mergeCell ref="B143:I144"/>
    <mergeCell ref="J143:O143"/>
    <mergeCell ref="P143:AA144"/>
    <mergeCell ref="AB143:AC144"/>
    <mergeCell ref="BA145:BA146"/>
    <mergeCell ref="A141:A142"/>
    <mergeCell ref="B141:I142"/>
    <mergeCell ref="J141:O141"/>
    <mergeCell ref="P141:AA142"/>
    <mergeCell ref="AB141:AC142"/>
    <mergeCell ref="AD141:AD142"/>
    <mergeCell ref="AE141:AG142"/>
    <mergeCell ref="AH141:AO142"/>
    <mergeCell ref="AP141:AR142"/>
    <mergeCell ref="AS141:AY142"/>
    <mergeCell ref="AZ141:BC141"/>
    <mergeCell ref="J142:O142"/>
    <mergeCell ref="AZ142:BC142"/>
    <mergeCell ref="AV145:AV146"/>
    <mergeCell ref="AW145:AW146"/>
    <mergeCell ref="V137:V139"/>
    <mergeCell ref="W137:W139"/>
    <mergeCell ref="X137:X139"/>
    <mergeCell ref="AE133:AG134"/>
    <mergeCell ref="AH133:AM134"/>
    <mergeCell ref="AX133:BB133"/>
    <mergeCell ref="BC133:BZ133"/>
    <mergeCell ref="AX134:BB134"/>
    <mergeCell ref="BC134:BZ134"/>
    <mergeCell ref="AD143:AD144"/>
    <mergeCell ref="AE143:AG144"/>
    <mergeCell ref="AJ143:AJ144"/>
    <mergeCell ref="AK143:AK144"/>
    <mergeCell ref="AL143:AL144"/>
    <mergeCell ref="AM143:AM144"/>
    <mergeCell ref="AN143:AN144"/>
    <mergeCell ref="AO143:AO144"/>
    <mergeCell ref="AP143:AP144"/>
    <mergeCell ref="AQ143:AQ144"/>
    <mergeCell ref="AR143:AR144"/>
    <mergeCell ref="AU143:AU144"/>
    <mergeCell ref="BH137:BJ138"/>
    <mergeCell ref="BK137:BZ138"/>
    <mergeCell ref="BK139:BZ139"/>
    <mergeCell ref="BP143:BP144"/>
    <mergeCell ref="BQ143:BQ144"/>
    <mergeCell ref="BR143:BR144"/>
    <mergeCell ref="BS143:BS144"/>
    <mergeCell ref="BD141:BI142"/>
    <mergeCell ref="BJ141:BJ142"/>
    <mergeCell ref="BK141:BZ141"/>
    <mergeCell ref="BZ143:BZ144"/>
    <mergeCell ref="A135:A136"/>
    <mergeCell ref="B135:D136"/>
    <mergeCell ref="E135:I136"/>
    <mergeCell ref="J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AX135:BB135"/>
    <mergeCell ref="BC135:BZ135"/>
    <mergeCell ref="AB136:AB137"/>
    <mergeCell ref="AC136:AD137"/>
    <mergeCell ref="AE136:AE137"/>
    <mergeCell ref="AF136:AF137"/>
    <mergeCell ref="AZ137:BA139"/>
    <mergeCell ref="BB137:BC139"/>
    <mergeCell ref="BD137:BE139"/>
    <mergeCell ref="BF137:BG139"/>
    <mergeCell ref="AG136:AH137"/>
    <mergeCell ref="AI136:AK137"/>
    <mergeCell ref="AL136:AM137"/>
    <mergeCell ref="J137:P139"/>
    <mergeCell ref="Q137:Q139"/>
    <mergeCell ref="R137:R139"/>
    <mergeCell ref="S137:S139"/>
    <mergeCell ref="T137:T139"/>
    <mergeCell ref="A138:I139"/>
    <mergeCell ref="U137:U139"/>
    <mergeCell ref="BM127:BN127"/>
    <mergeCell ref="BO127:BR127"/>
    <mergeCell ref="BT127:BW127"/>
    <mergeCell ref="BX127:BY127"/>
    <mergeCell ref="BZ127:CA127"/>
    <mergeCell ref="AA130:AP131"/>
    <mergeCell ref="BK130:BP130"/>
    <mergeCell ref="BQ130:BZ130"/>
    <mergeCell ref="A131:B132"/>
    <mergeCell ref="D131:M132"/>
    <mergeCell ref="P131:P132"/>
    <mergeCell ref="BC131:BJ131"/>
    <mergeCell ref="AX132:BB132"/>
    <mergeCell ref="BC132:BZ132"/>
    <mergeCell ref="A124:AG124"/>
    <mergeCell ref="AP124:AR124"/>
    <mergeCell ref="BD124:BI124"/>
    <mergeCell ref="B125:E125"/>
    <mergeCell ref="N125:R125"/>
    <mergeCell ref="AA125:AC125"/>
    <mergeCell ref="AD125:AF125"/>
    <mergeCell ref="AO125:AV125"/>
    <mergeCell ref="AS127:AZ127"/>
    <mergeCell ref="BX122:BX123"/>
    <mergeCell ref="BY122:BY123"/>
    <mergeCell ref="BZ122:BZ123"/>
    <mergeCell ref="CA122:CA123"/>
    <mergeCell ref="J123:O123"/>
    <mergeCell ref="BK122:BK123"/>
    <mergeCell ref="BL122:BL123"/>
    <mergeCell ref="BM122:BM123"/>
    <mergeCell ref="BN122:BN123"/>
    <mergeCell ref="BO122:BO123"/>
    <mergeCell ref="BP122:BP123"/>
    <mergeCell ref="BQ122:BQ123"/>
    <mergeCell ref="BR122:BR123"/>
    <mergeCell ref="BS122:BS123"/>
    <mergeCell ref="AW122:AW123"/>
    <mergeCell ref="AX122:AX123"/>
    <mergeCell ref="AY122:AY123"/>
    <mergeCell ref="AZ122:AZ123"/>
    <mergeCell ref="BA122:BA123"/>
    <mergeCell ref="BB122:BB123"/>
    <mergeCell ref="BC122:BC123"/>
    <mergeCell ref="BD122:BI123"/>
    <mergeCell ref="BJ122:BJ123"/>
    <mergeCell ref="AL122:AL123"/>
    <mergeCell ref="AM122:AM123"/>
    <mergeCell ref="AN122:AN123"/>
    <mergeCell ref="AO122:AO123"/>
    <mergeCell ref="AP122:AP123"/>
    <mergeCell ref="AQ122:AQ123"/>
    <mergeCell ref="AR122:AR123"/>
    <mergeCell ref="AU122:AU123"/>
    <mergeCell ref="AV122:AV123"/>
    <mergeCell ref="A122:A123"/>
    <mergeCell ref="B122:I123"/>
    <mergeCell ref="J122:O122"/>
    <mergeCell ref="P122:AA123"/>
    <mergeCell ref="AB122:AC123"/>
    <mergeCell ref="AD122:AD123"/>
    <mergeCell ref="AE122:AG123"/>
    <mergeCell ref="AJ122:AJ123"/>
    <mergeCell ref="AK122:AK123"/>
    <mergeCell ref="BT120:BT121"/>
    <mergeCell ref="BU120:BU121"/>
    <mergeCell ref="BV120:BV121"/>
    <mergeCell ref="BW120:BW121"/>
    <mergeCell ref="A120:A121"/>
    <mergeCell ref="B120:I121"/>
    <mergeCell ref="J120:O120"/>
    <mergeCell ref="P120:AA121"/>
    <mergeCell ref="AB120:AC121"/>
    <mergeCell ref="AD120:AD121"/>
    <mergeCell ref="AE120:AG121"/>
    <mergeCell ref="AJ120:AJ121"/>
    <mergeCell ref="AK120:AK121"/>
    <mergeCell ref="BT122:BT123"/>
    <mergeCell ref="BU122:BU123"/>
    <mergeCell ref="BV122:BV123"/>
    <mergeCell ref="BW122:BW123"/>
    <mergeCell ref="BX120:BX121"/>
    <mergeCell ref="BY120:BY121"/>
    <mergeCell ref="BZ120:BZ121"/>
    <mergeCell ref="CA120:CA121"/>
    <mergeCell ref="J121:O121"/>
    <mergeCell ref="BK120:BK121"/>
    <mergeCell ref="BL120:BL121"/>
    <mergeCell ref="BM120:BM121"/>
    <mergeCell ref="BN120:BN121"/>
    <mergeCell ref="BO120:BO121"/>
    <mergeCell ref="BP120:BP121"/>
    <mergeCell ref="BQ120:BQ121"/>
    <mergeCell ref="BR120:BR121"/>
    <mergeCell ref="BS120:BS121"/>
    <mergeCell ref="AW120:AW121"/>
    <mergeCell ref="AX120:AX121"/>
    <mergeCell ref="AY120:AY121"/>
    <mergeCell ref="AZ120:AZ121"/>
    <mergeCell ref="BA120:BA121"/>
    <mergeCell ref="BB120:BB121"/>
    <mergeCell ref="BC120:BC121"/>
    <mergeCell ref="BD120:BI121"/>
    <mergeCell ref="BJ120:BJ121"/>
    <mergeCell ref="AL120:AL121"/>
    <mergeCell ref="AM120:AM121"/>
    <mergeCell ref="AN120:AN121"/>
    <mergeCell ref="AO120:AO121"/>
    <mergeCell ref="AP120:AP121"/>
    <mergeCell ref="AQ120:AQ121"/>
    <mergeCell ref="AR120:AR121"/>
    <mergeCell ref="AU120:AU121"/>
    <mergeCell ref="AV120:AV121"/>
    <mergeCell ref="BX118:BX119"/>
    <mergeCell ref="BY118:BY119"/>
    <mergeCell ref="BZ118:BZ119"/>
    <mergeCell ref="CA118:CA119"/>
    <mergeCell ref="J119:O119"/>
    <mergeCell ref="BK118:BK119"/>
    <mergeCell ref="BL118:BL119"/>
    <mergeCell ref="BM118:BM119"/>
    <mergeCell ref="BN118:BN119"/>
    <mergeCell ref="BO118:BO119"/>
    <mergeCell ref="BP118:BP119"/>
    <mergeCell ref="BQ118:BQ119"/>
    <mergeCell ref="BR118:BR119"/>
    <mergeCell ref="BS118:BS119"/>
    <mergeCell ref="AW118:AW119"/>
    <mergeCell ref="AX118:AX119"/>
    <mergeCell ref="AY118:AY119"/>
    <mergeCell ref="AZ118:AZ119"/>
    <mergeCell ref="BA118:BA119"/>
    <mergeCell ref="BB118:BB119"/>
    <mergeCell ref="BC118:BC119"/>
    <mergeCell ref="BD118:BI119"/>
    <mergeCell ref="BJ118:BJ119"/>
    <mergeCell ref="AL118:AL119"/>
    <mergeCell ref="AM118:AM119"/>
    <mergeCell ref="AN118:AN119"/>
    <mergeCell ref="AO118:AO119"/>
    <mergeCell ref="AP118:AP119"/>
    <mergeCell ref="AQ118:AQ119"/>
    <mergeCell ref="AR118:AR119"/>
    <mergeCell ref="AU118:AU119"/>
    <mergeCell ref="AV118:AV119"/>
    <mergeCell ref="A118:A119"/>
    <mergeCell ref="B118:I119"/>
    <mergeCell ref="J118:O118"/>
    <mergeCell ref="P118:AA119"/>
    <mergeCell ref="AB118:AC119"/>
    <mergeCell ref="AD118:AD119"/>
    <mergeCell ref="AE118:AG119"/>
    <mergeCell ref="AJ118:AJ119"/>
    <mergeCell ref="AK118:AK119"/>
    <mergeCell ref="BT116:BT117"/>
    <mergeCell ref="BU116:BU117"/>
    <mergeCell ref="BV116:BV117"/>
    <mergeCell ref="BW116:BW117"/>
    <mergeCell ref="A116:A117"/>
    <mergeCell ref="B116:I117"/>
    <mergeCell ref="J116:O116"/>
    <mergeCell ref="P116:AA117"/>
    <mergeCell ref="AB116:AC117"/>
    <mergeCell ref="AD116:AD117"/>
    <mergeCell ref="AE116:AG117"/>
    <mergeCell ref="AJ116:AJ117"/>
    <mergeCell ref="AK116:AK117"/>
    <mergeCell ref="BT118:BT119"/>
    <mergeCell ref="BU118:BU119"/>
    <mergeCell ref="BV118:BV119"/>
    <mergeCell ref="BW118:BW119"/>
    <mergeCell ref="BX116:BX117"/>
    <mergeCell ref="BY116:BY117"/>
    <mergeCell ref="BZ116:BZ117"/>
    <mergeCell ref="CA116:CA117"/>
    <mergeCell ref="J117:O117"/>
    <mergeCell ref="BK116:BK117"/>
    <mergeCell ref="BL116:BL117"/>
    <mergeCell ref="BM116:BM117"/>
    <mergeCell ref="BN116:BN117"/>
    <mergeCell ref="BO116:BO117"/>
    <mergeCell ref="BP116:BP117"/>
    <mergeCell ref="BQ116:BQ117"/>
    <mergeCell ref="BR116:BR117"/>
    <mergeCell ref="BS116:BS117"/>
    <mergeCell ref="AW116:AW117"/>
    <mergeCell ref="AX116:AX117"/>
    <mergeCell ref="AY116:AY117"/>
    <mergeCell ref="AZ116:AZ117"/>
    <mergeCell ref="BA116:BA117"/>
    <mergeCell ref="BB116:BB117"/>
    <mergeCell ref="BC116:BC117"/>
    <mergeCell ref="BD116:BI117"/>
    <mergeCell ref="BJ116:BJ117"/>
    <mergeCell ref="AL116:AL117"/>
    <mergeCell ref="AM116:AM117"/>
    <mergeCell ref="AN116:AN117"/>
    <mergeCell ref="AO116:AO117"/>
    <mergeCell ref="AP116:AP117"/>
    <mergeCell ref="AQ116:AQ117"/>
    <mergeCell ref="AR116:AR117"/>
    <mergeCell ref="AU116:AU117"/>
    <mergeCell ref="AV116:AV117"/>
    <mergeCell ref="BX114:BX115"/>
    <mergeCell ref="BY114:BY115"/>
    <mergeCell ref="BZ114:BZ115"/>
    <mergeCell ref="CA114:CA115"/>
    <mergeCell ref="J115:O115"/>
    <mergeCell ref="BK114:BK115"/>
    <mergeCell ref="BL114:BL115"/>
    <mergeCell ref="BM114:BM115"/>
    <mergeCell ref="BN114:BN115"/>
    <mergeCell ref="BO114:BO115"/>
    <mergeCell ref="BP114:BP115"/>
    <mergeCell ref="BQ114:BQ115"/>
    <mergeCell ref="BR114:BR115"/>
    <mergeCell ref="BS114:BS115"/>
    <mergeCell ref="AW114:AW115"/>
    <mergeCell ref="AX114:AX115"/>
    <mergeCell ref="AY114:AY115"/>
    <mergeCell ref="AZ114:AZ115"/>
    <mergeCell ref="BA114:BA115"/>
    <mergeCell ref="BB114:BB115"/>
    <mergeCell ref="BC114:BC115"/>
    <mergeCell ref="BD114:BI115"/>
    <mergeCell ref="BJ114:BJ115"/>
    <mergeCell ref="AL114:AL115"/>
    <mergeCell ref="AM114:AM115"/>
    <mergeCell ref="AN114:AN115"/>
    <mergeCell ref="AO114:AO115"/>
    <mergeCell ref="AP114:AP115"/>
    <mergeCell ref="AQ114:AQ115"/>
    <mergeCell ref="AR114:AR115"/>
    <mergeCell ref="AU114:AU115"/>
    <mergeCell ref="AV114:AV115"/>
    <mergeCell ref="A114:A115"/>
    <mergeCell ref="B114:I115"/>
    <mergeCell ref="J114:O114"/>
    <mergeCell ref="P114:AA115"/>
    <mergeCell ref="AB114:AC115"/>
    <mergeCell ref="AD114:AD115"/>
    <mergeCell ref="AE114:AG115"/>
    <mergeCell ref="AJ114:AJ115"/>
    <mergeCell ref="AK114:AK115"/>
    <mergeCell ref="BT112:BT113"/>
    <mergeCell ref="BU112:BU113"/>
    <mergeCell ref="BV112:BV113"/>
    <mergeCell ref="BW112:BW113"/>
    <mergeCell ref="A112:A113"/>
    <mergeCell ref="B112:I113"/>
    <mergeCell ref="J112:O112"/>
    <mergeCell ref="P112:AA113"/>
    <mergeCell ref="AB112:AC113"/>
    <mergeCell ref="AD112:AD113"/>
    <mergeCell ref="AE112:AG113"/>
    <mergeCell ref="AJ112:AJ113"/>
    <mergeCell ref="AK112:AK113"/>
    <mergeCell ref="BT114:BT115"/>
    <mergeCell ref="BU114:BU115"/>
    <mergeCell ref="BV114:BV115"/>
    <mergeCell ref="BW114:BW115"/>
    <mergeCell ref="BX112:BX113"/>
    <mergeCell ref="BY112:BY113"/>
    <mergeCell ref="BZ112:BZ113"/>
    <mergeCell ref="CA112:CA113"/>
    <mergeCell ref="J113:O113"/>
    <mergeCell ref="BK112:BK113"/>
    <mergeCell ref="BL112:BL113"/>
    <mergeCell ref="BM112:BM113"/>
    <mergeCell ref="BN112:BN113"/>
    <mergeCell ref="BO112:BO113"/>
    <mergeCell ref="BP112:BP113"/>
    <mergeCell ref="BQ112:BQ113"/>
    <mergeCell ref="BR112:BR113"/>
    <mergeCell ref="BS112:BS113"/>
    <mergeCell ref="AW112:AW113"/>
    <mergeCell ref="AX112:AX113"/>
    <mergeCell ref="AY112:AY113"/>
    <mergeCell ref="AZ112:AZ113"/>
    <mergeCell ref="BA112:BA113"/>
    <mergeCell ref="BB112:BB113"/>
    <mergeCell ref="BC112:BC113"/>
    <mergeCell ref="BD112:BI113"/>
    <mergeCell ref="BJ112:BJ113"/>
    <mergeCell ref="AL112:AL113"/>
    <mergeCell ref="AM112:AM113"/>
    <mergeCell ref="AN112:AN113"/>
    <mergeCell ref="AO112:AO113"/>
    <mergeCell ref="AP112:AP113"/>
    <mergeCell ref="AQ112:AQ113"/>
    <mergeCell ref="AR112:AR113"/>
    <mergeCell ref="AU112:AU113"/>
    <mergeCell ref="AV112:AV113"/>
    <mergeCell ref="BX110:BX111"/>
    <mergeCell ref="BY110:BY111"/>
    <mergeCell ref="BZ110:BZ111"/>
    <mergeCell ref="CA110:CA111"/>
    <mergeCell ref="J111:O111"/>
    <mergeCell ref="BK110:BK111"/>
    <mergeCell ref="BL110:BL111"/>
    <mergeCell ref="BM110:BM111"/>
    <mergeCell ref="BN110:BN111"/>
    <mergeCell ref="BO110:BO111"/>
    <mergeCell ref="BP110:BP111"/>
    <mergeCell ref="BQ110:BQ111"/>
    <mergeCell ref="BR110:BR111"/>
    <mergeCell ref="BS110:BS111"/>
    <mergeCell ref="AW110:AW111"/>
    <mergeCell ref="AX110:AX111"/>
    <mergeCell ref="AY110:AY111"/>
    <mergeCell ref="AZ110:AZ111"/>
    <mergeCell ref="BA110:BA111"/>
    <mergeCell ref="BB110:BB111"/>
    <mergeCell ref="BC110:BC111"/>
    <mergeCell ref="BD110:BI111"/>
    <mergeCell ref="BJ110:BJ111"/>
    <mergeCell ref="AL110:AL111"/>
    <mergeCell ref="AM110:AM111"/>
    <mergeCell ref="AN110:AN111"/>
    <mergeCell ref="AO110:AO111"/>
    <mergeCell ref="AP110:AP111"/>
    <mergeCell ref="AQ110:AQ111"/>
    <mergeCell ref="AR110:AR111"/>
    <mergeCell ref="AU110:AU111"/>
    <mergeCell ref="AV110:AV111"/>
    <mergeCell ref="A110:A111"/>
    <mergeCell ref="B110:I111"/>
    <mergeCell ref="J110:O110"/>
    <mergeCell ref="P110:AA111"/>
    <mergeCell ref="AB110:AC111"/>
    <mergeCell ref="AD110:AD111"/>
    <mergeCell ref="AE110:AG111"/>
    <mergeCell ref="AJ110:AJ111"/>
    <mergeCell ref="AK110:AK111"/>
    <mergeCell ref="BT108:BT109"/>
    <mergeCell ref="BU108:BU109"/>
    <mergeCell ref="BV108:BV109"/>
    <mergeCell ref="BW108:BW109"/>
    <mergeCell ref="A108:A109"/>
    <mergeCell ref="B108:I109"/>
    <mergeCell ref="J108:O108"/>
    <mergeCell ref="P108:AA109"/>
    <mergeCell ref="AB108:AC109"/>
    <mergeCell ref="AD108:AD109"/>
    <mergeCell ref="AE108:AG109"/>
    <mergeCell ref="AJ108:AJ109"/>
    <mergeCell ref="AK108:AK109"/>
    <mergeCell ref="BT110:BT111"/>
    <mergeCell ref="BU110:BU111"/>
    <mergeCell ref="BV110:BV111"/>
    <mergeCell ref="BW110:BW111"/>
    <mergeCell ref="BX108:BX109"/>
    <mergeCell ref="BY108:BY109"/>
    <mergeCell ref="BZ108:BZ109"/>
    <mergeCell ref="CA108:CA109"/>
    <mergeCell ref="J109:O109"/>
    <mergeCell ref="BK108:BK109"/>
    <mergeCell ref="BL108:BL109"/>
    <mergeCell ref="BM108:BM109"/>
    <mergeCell ref="BN108:BN109"/>
    <mergeCell ref="BO108:BO109"/>
    <mergeCell ref="BP108:BP109"/>
    <mergeCell ref="BQ108:BQ109"/>
    <mergeCell ref="BR108:BR109"/>
    <mergeCell ref="BS108:BS109"/>
    <mergeCell ref="AW108:AW109"/>
    <mergeCell ref="AX108:AX109"/>
    <mergeCell ref="AY108:AY109"/>
    <mergeCell ref="AZ108:AZ109"/>
    <mergeCell ref="BA108:BA109"/>
    <mergeCell ref="BB108:BB109"/>
    <mergeCell ref="BC108:BC109"/>
    <mergeCell ref="BD108:BI109"/>
    <mergeCell ref="BJ108:BJ109"/>
    <mergeCell ref="AL108:AL109"/>
    <mergeCell ref="AM108:AM109"/>
    <mergeCell ref="AN108:AN109"/>
    <mergeCell ref="AO108:AO109"/>
    <mergeCell ref="AP108:AP109"/>
    <mergeCell ref="AQ108:AQ109"/>
    <mergeCell ref="AR108:AR109"/>
    <mergeCell ref="AU108:AU109"/>
    <mergeCell ref="AV108:AV109"/>
    <mergeCell ref="BX106:BX107"/>
    <mergeCell ref="BY106:BY107"/>
    <mergeCell ref="BZ106:BZ107"/>
    <mergeCell ref="CA106:CA107"/>
    <mergeCell ref="J107:O107"/>
    <mergeCell ref="BK106:BK107"/>
    <mergeCell ref="BL106:BL107"/>
    <mergeCell ref="BM106:BM107"/>
    <mergeCell ref="BN106:BN107"/>
    <mergeCell ref="BO106:BO107"/>
    <mergeCell ref="BP106:BP107"/>
    <mergeCell ref="BQ106:BQ107"/>
    <mergeCell ref="BR106:BR107"/>
    <mergeCell ref="BS106:BS107"/>
    <mergeCell ref="AW106:AW107"/>
    <mergeCell ref="AX106:AX107"/>
    <mergeCell ref="AY106:AY107"/>
    <mergeCell ref="AZ106:AZ107"/>
    <mergeCell ref="BA106:BA107"/>
    <mergeCell ref="BB106:BB107"/>
    <mergeCell ref="BC106:BC107"/>
    <mergeCell ref="BD106:BI107"/>
    <mergeCell ref="BJ106:BJ107"/>
    <mergeCell ref="AL106:AL107"/>
    <mergeCell ref="AM106:AM107"/>
    <mergeCell ref="AN106:AN107"/>
    <mergeCell ref="AO106:AO107"/>
    <mergeCell ref="AP106:AP107"/>
    <mergeCell ref="AQ106:AQ107"/>
    <mergeCell ref="AR106:AR107"/>
    <mergeCell ref="AU106:AU107"/>
    <mergeCell ref="AV106:AV107"/>
    <mergeCell ref="A106:A107"/>
    <mergeCell ref="B106:I107"/>
    <mergeCell ref="J106:O106"/>
    <mergeCell ref="P106:AA107"/>
    <mergeCell ref="AB106:AC107"/>
    <mergeCell ref="AD106:AD107"/>
    <mergeCell ref="AE106:AG107"/>
    <mergeCell ref="AJ106:AJ107"/>
    <mergeCell ref="AK106:AK107"/>
    <mergeCell ref="BT104:BT105"/>
    <mergeCell ref="BU104:BU105"/>
    <mergeCell ref="BV104:BV105"/>
    <mergeCell ref="BW104:BW105"/>
    <mergeCell ref="A104:A105"/>
    <mergeCell ref="B104:I105"/>
    <mergeCell ref="J104:O104"/>
    <mergeCell ref="P104:AA105"/>
    <mergeCell ref="AB104:AC105"/>
    <mergeCell ref="AD104:AD105"/>
    <mergeCell ref="AE104:AG105"/>
    <mergeCell ref="AJ104:AJ105"/>
    <mergeCell ref="AK104:AK105"/>
    <mergeCell ref="BT106:BT107"/>
    <mergeCell ref="BU106:BU107"/>
    <mergeCell ref="BV106:BV107"/>
    <mergeCell ref="BW106:BW107"/>
    <mergeCell ref="BX104:BX105"/>
    <mergeCell ref="BY104:BY105"/>
    <mergeCell ref="BZ104:BZ105"/>
    <mergeCell ref="CA104:CA105"/>
    <mergeCell ref="J105:O105"/>
    <mergeCell ref="BK104:BK105"/>
    <mergeCell ref="BL104:BL105"/>
    <mergeCell ref="BM104:BM105"/>
    <mergeCell ref="BN104:BN105"/>
    <mergeCell ref="BO104:BO105"/>
    <mergeCell ref="BP104:BP105"/>
    <mergeCell ref="BQ104:BQ105"/>
    <mergeCell ref="BR104:BR105"/>
    <mergeCell ref="BS104:BS105"/>
    <mergeCell ref="AW104:AW105"/>
    <mergeCell ref="AX104:AX105"/>
    <mergeCell ref="AY104:AY105"/>
    <mergeCell ref="AZ104:AZ105"/>
    <mergeCell ref="BA104:BA105"/>
    <mergeCell ref="BB104:BB105"/>
    <mergeCell ref="BC104:BC105"/>
    <mergeCell ref="BD104:BI105"/>
    <mergeCell ref="BJ104:BJ105"/>
    <mergeCell ref="AL104:AL105"/>
    <mergeCell ref="AM104:AM105"/>
    <mergeCell ref="AN104:AN105"/>
    <mergeCell ref="AO104:AO105"/>
    <mergeCell ref="AP104:AP105"/>
    <mergeCell ref="AQ104:AQ105"/>
    <mergeCell ref="AR104:AR105"/>
    <mergeCell ref="AU104:AU105"/>
    <mergeCell ref="AV104:AV105"/>
    <mergeCell ref="BX102:BX103"/>
    <mergeCell ref="BY102:BY103"/>
    <mergeCell ref="BZ102:BZ103"/>
    <mergeCell ref="CA102:CA103"/>
    <mergeCell ref="J103:O103"/>
    <mergeCell ref="BK102:BK103"/>
    <mergeCell ref="BL102:BL103"/>
    <mergeCell ref="BM102:BM103"/>
    <mergeCell ref="BN102:BN103"/>
    <mergeCell ref="BO102:BO103"/>
    <mergeCell ref="BP102:BP103"/>
    <mergeCell ref="BQ102:BQ103"/>
    <mergeCell ref="BR102:BR103"/>
    <mergeCell ref="BS102:BS103"/>
    <mergeCell ref="AW102:AW103"/>
    <mergeCell ref="AX102:AX103"/>
    <mergeCell ref="AY102:AY103"/>
    <mergeCell ref="AZ102:AZ103"/>
    <mergeCell ref="BA102:BA103"/>
    <mergeCell ref="BB102:BB103"/>
    <mergeCell ref="BC102:BC103"/>
    <mergeCell ref="BD102:BI103"/>
    <mergeCell ref="BJ102:BJ103"/>
    <mergeCell ref="AL102:AL103"/>
    <mergeCell ref="AM102:AM103"/>
    <mergeCell ref="AN102:AN103"/>
    <mergeCell ref="AO102:AO103"/>
    <mergeCell ref="AP102:AP103"/>
    <mergeCell ref="AJ102:AJ103"/>
    <mergeCell ref="AK102:AK103"/>
    <mergeCell ref="BT100:BT101"/>
    <mergeCell ref="BU100:BU101"/>
    <mergeCell ref="BV100:BV101"/>
    <mergeCell ref="BW100:BW101"/>
    <mergeCell ref="A100:A101"/>
    <mergeCell ref="B100:I101"/>
    <mergeCell ref="J100:O100"/>
    <mergeCell ref="P100:AA101"/>
    <mergeCell ref="AB100:AC101"/>
    <mergeCell ref="AD100:AD101"/>
    <mergeCell ref="AE100:AG101"/>
    <mergeCell ref="AJ100:AJ101"/>
    <mergeCell ref="AK100:AK101"/>
    <mergeCell ref="BT102:BT103"/>
    <mergeCell ref="BU102:BU103"/>
    <mergeCell ref="BV102:BV103"/>
    <mergeCell ref="BW102:BW103"/>
    <mergeCell ref="AQ100:AQ101"/>
    <mergeCell ref="AR100:AR101"/>
    <mergeCell ref="AU100:AU101"/>
    <mergeCell ref="AV100:AV101"/>
    <mergeCell ref="AQ102:AQ103"/>
    <mergeCell ref="AR102:AR103"/>
    <mergeCell ref="AU102:AU103"/>
    <mergeCell ref="AV102:AV103"/>
    <mergeCell ref="A102:A103"/>
    <mergeCell ref="B102:I103"/>
    <mergeCell ref="J102:O102"/>
    <mergeCell ref="P102:AA103"/>
    <mergeCell ref="AB102:AC103"/>
    <mergeCell ref="AD102:AD103"/>
    <mergeCell ref="AE102:AG103"/>
    <mergeCell ref="U94:U96"/>
    <mergeCell ref="V94:V96"/>
    <mergeCell ref="W94:W96"/>
    <mergeCell ref="X94:X96"/>
    <mergeCell ref="BX100:BX101"/>
    <mergeCell ref="BY100:BY101"/>
    <mergeCell ref="BZ100:BZ101"/>
    <mergeCell ref="CA100:CA101"/>
    <mergeCell ref="J101:O101"/>
    <mergeCell ref="BK100:BK101"/>
    <mergeCell ref="BL100:BL101"/>
    <mergeCell ref="BM100:BM101"/>
    <mergeCell ref="BN100:BN101"/>
    <mergeCell ref="BO100:BO101"/>
    <mergeCell ref="BP100:BP101"/>
    <mergeCell ref="BQ100:BQ101"/>
    <mergeCell ref="BR100:BR101"/>
    <mergeCell ref="BS100:BS101"/>
    <mergeCell ref="AW100:AW101"/>
    <mergeCell ref="AX100:AX101"/>
    <mergeCell ref="AY100:AY101"/>
    <mergeCell ref="AZ100:AZ101"/>
    <mergeCell ref="BA100:BA101"/>
    <mergeCell ref="BB100:BB101"/>
    <mergeCell ref="BC100:BC101"/>
    <mergeCell ref="BD100:BI101"/>
    <mergeCell ref="BJ100:BJ101"/>
    <mergeCell ref="AL100:AL101"/>
    <mergeCell ref="AM100:AM101"/>
    <mergeCell ref="AN100:AN101"/>
    <mergeCell ref="AO100:AO101"/>
    <mergeCell ref="AP100:AP101"/>
    <mergeCell ref="AL93:AM94"/>
    <mergeCell ref="AZ94:BA96"/>
    <mergeCell ref="BB94:BC96"/>
    <mergeCell ref="BD94:BE96"/>
    <mergeCell ref="BF94:BG96"/>
    <mergeCell ref="BH94:BJ95"/>
    <mergeCell ref="BK94:BZ95"/>
    <mergeCell ref="A95:I96"/>
    <mergeCell ref="BK96:BZ96"/>
    <mergeCell ref="A98:A99"/>
    <mergeCell ref="B98:I99"/>
    <mergeCell ref="J98:O98"/>
    <mergeCell ref="P98:AA99"/>
    <mergeCell ref="AB98:AC99"/>
    <mergeCell ref="AD98:AD99"/>
    <mergeCell ref="AE98:AG99"/>
    <mergeCell ref="AH98:AO99"/>
    <mergeCell ref="AP98:AR99"/>
    <mergeCell ref="AS98:AY99"/>
    <mergeCell ref="AZ98:BC98"/>
    <mergeCell ref="BD98:BI99"/>
    <mergeCell ref="BJ98:BJ99"/>
    <mergeCell ref="BK98:BZ98"/>
    <mergeCell ref="J99:O99"/>
    <mergeCell ref="AZ99:BC99"/>
    <mergeCell ref="BK99:BR99"/>
    <mergeCell ref="BT99:BZ99"/>
    <mergeCell ref="J94:P96"/>
    <mergeCell ref="Q94:Q96"/>
    <mergeCell ref="R94:R96"/>
    <mergeCell ref="S94:S96"/>
    <mergeCell ref="T94:T96"/>
    <mergeCell ref="A92:A93"/>
    <mergeCell ref="B92:D93"/>
    <mergeCell ref="E92:I93"/>
    <mergeCell ref="J92:P93"/>
    <mergeCell ref="Q92:Q93"/>
    <mergeCell ref="R92:R93"/>
    <mergeCell ref="S92:S93"/>
    <mergeCell ref="T92:T93"/>
    <mergeCell ref="U92:U93"/>
    <mergeCell ref="A88:B89"/>
    <mergeCell ref="D88:M89"/>
    <mergeCell ref="P88:P89"/>
    <mergeCell ref="BC88:BJ88"/>
    <mergeCell ref="AX89:BB89"/>
    <mergeCell ref="BC89:BZ89"/>
    <mergeCell ref="AE90:AG91"/>
    <mergeCell ref="AH90:AM91"/>
    <mergeCell ref="AX90:BB90"/>
    <mergeCell ref="BC90:BZ90"/>
    <mergeCell ref="AX91:BB91"/>
    <mergeCell ref="BC91:BZ91"/>
    <mergeCell ref="V92:V93"/>
    <mergeCell ref="W92:W93"/>
    <mergeCell ref="X92:X93"/>
    <mergeCell ref="AX92:BB92"/>
    <mergeCell ref="BC92:BZ92"/>
    <mergeCell ref="AB93:AB94"/>
    <mergeCell ref="AC93:AD94"/>
    <mergeCell ref="AE93:AE94"/>
    <mergeCell ref="AF93:AF94"/>
    <mergeCell ref="AG93:AH94"/>
    <mergeCell ref="AI93:AK94"/>
    <mergeCell ref="J80:O80"/>
    <mergeCell ref="A81:AG81"/>
    <mergeCell ref="AP81:AR81"/>
    <mergeCell ref="BD81:BI81"/>
    <mergeCell ref="B82:E82"/>
    <mergeCell ref="N82:R82"/>
    <mergeCell ref="AA82:AC82"/>
    <mergeCell ref="AD82:AF82"/>
    <mergeCell ref="AO82:AV82"/>
    <mergeCell ref="BR79:BR80"/>
    <mergeCell ref="BS79:BS80"/>
    <mergeCell ref="BT79:BT80"/>
    <mergeCell ref="BU79:BU80"/>
    <mergeCell ref="BV79:BV80"/>
    <mergeCell ref="BW79:BW80"/>
    <mergeCell ref="BX79:BX80"/>
    <mergeCell ref="BY79:BY80"/>
    <mergeCell ref="BD79:BI80"/>
    <mergeCell ref="BJ79:BJ80"/>
    <mergeCell ref="BK79:BK80"/>
    <mergeCell ref="BL79:BL80"/>
    <mergeCell ref="BB79:BB80"/>
    <mergeCell ref="BC79:BC80"/>
    <mergeCell ref="BW77:BW78"/>
    <mergeCell ref="AZ77:AZ78"/>
    <mergeCell ref="BA77:BA78"/>
    <mergeCell ref="BB77:BB78"/>
    <mergeCell ref="BC77:BC78"/>
    <mergeCell ref="BD77:BI78"/>
    <mergeCell ref="BJ77:BJ78"/>
    <mergeCell ref="BK77:BK78"/>
    <mergeCell ref="AS84:AZ84"/>
    <mergeCell ref="BM84:BN84"/>
    <mergeCell ref="BO84:BR84"/>
    <mergeCell ref="BT84:BW84"/>
    <mergeCell ref="BX84:BY84"/>
    <mergeCell ref="BZ84:CA84"/>
    <mergeCell ref="AA87:AP88"/>
    <mergeCell ref="BK87:BP87"/>
    <mergeCell ref="BQ87:BZ87"/>
    <mergeCell ref="CA79:CA80"/>
    <mergeCell ref="BZ79:BZ80"/>
    <mergeCell ref="AY77:AY78"/>
    <mergeCell ref="BM79:BM80"/>
    <mergeCell ref="BN79:BN80"/>
    <mergeCell ref="BO79:BO80"/>
    <mergeCell ref="BP79:BP80"/>
    <mergeCell ref="BQ79:BQ80"/>
    <mergeCell ref="AU79:AU80"/>
    <mergeCell ref="AV79:AV80"/>
    <mergeCell ref="AW79:AW80"/>
    <mergeCell ref="AX79:AX80"/>
    <mergeCell ref="AY79:AY80"/>
    <mergeCell ref="AZ79:AZ80"/>
    <mergeCell ref="BA79:BA80"/>
    <mergeCell ref="BU77:BU78"/>
    <mergeCell ref="BV77:BV78"/>
    <mergeCell ref="BV75:BV76"/>
    <mergeCell ref="BX77:BX78"/>
    <mergeCell ref="BY77:BY78"/>
    <mergeCell ref="BZ77:BZ78"/>
    <mergeCell ref="CA77:CA78"/>
    <mergeCell ref="J78:O78"/>
    <mergeCell ref="A79:A80"/>
    <mergeCell ref="B79:I80"/>
    <mergeCell ref="J79:O79"/>
    <mergeCell ref="P79:AA80"/>
    <mergeCell ref="AB79:AC80"/>
    <mergeCell ref="AD79:AD80"/>
    <mergeCell ref="AE79:AG80"/>
    <mergeCell ref="AJ79:AJ80"/>
    <mergeCell ref="AK79:AK80"/>
    <mergeCell ref="AL79:AL80"/>
    <mergeCell ref="AM79:AM80"/>
    <mergeCell ref="AN79:AN80"/>
    <mergeCell ref="AO79:AO80"/>
    <mergeCell ref="AP79:AP80"/>
    <mergeCell ref="AQ79:AQ80"/>
    <mergeCell ref="AR79:AR80"/>
    <mergeCell ref="BL77:BL78"/>
    <mergeCell ref="BM77:BM78"/>
    <mergeCell ref="BN77:BN78"/>
    <mergeCell ref="BO77:BO78"/>
    <mergeCell ref="BP77:BP78"/>
    <mergeCell ref="BQ77:BQ78"/>
    <mergeCell ref="BR77:BR78"/>
    <mergeCell ref="BS77:BS78"/>
    <mergeCell ref="BT77:BT78"/>
    <mergeCell ref="AX77:AX78"/>
    <mergeCell ref="AV75:AV76"/>
    <mergeCell ref="AW75:AW76"/>
    <mergeCell ref="AX75:AX76"/>
    <mergeCell ref="BX75:BX76"/>
    <mergeCell ref="BY75:BY76"/>
    <mergeCell ref="BZ75:BZ76"/>
    <mergeCell ref="CA75:CA76"/>
    <mergeCell ref="J76:O76"/>
    <mergeCell ref="A77:A78"/>
    <mergeCell ref="B77:I78"/>
    <mergeCell ref="J77:O77"/>
    <mergeCell ref="P77:AA78"/>
    <mergeCell ref="AB77:AC78"/>
    <mergeCell ref="AD77:AD78"/>
    <mergeCell ref="AE77:AG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U77:AU78"/>
    <mergeCell ref="AV77:AV78"/>
    <mergeCell ref="AW77:AW78"/>
    <mergeCell ref="BO75:BO76"/>
    <mergeCell ref="BP75:BP76"/>
    <mergeCell ref="BQ75:BQ76"/>
    <mergeCell ref="BR75:BR76"/>
    <mergeCell ref="BS75:BS76"/>
    <mergeCell ref="A75:A76"/>
    <mergeCell ref="B75:I76"/>
    <mergeCell ref="J75:O75"/>
    <mergeCell ref="P75:AA76"/>
    <mergeCell ref="AB75:AC76"/>
    <mergeCell ref="AD75:AD76"/>
    <mergeCell ref="AE75:AG76"/>
    <mergeCell ref="AJ75:AJ76"/>
    <mergeCell ref="AK75:AK76"/>
    <mergeCell ref="AL75:AL76"/>
    <mergeCell ref="AM75:AM76"/>
    <mergeCell ref="AN75:AN76"/>
    <mergeCell ref="AO75:AO76"/>
    <mergeCell ref="AP75:AP76"/>
    <mergeCell ref="AQ75:AQ76"/>
    <mergeCell ref="AR75:AR76"/>
    <mergeCell ref="AU75:AU76"/>
    <mergeCell ref="AY75:AY76"/>
    <mergeCell ref="AZ75:AZ76"/>
    <mergeCell ref="BW75:BW76"/>
    <mergeCell ref="BA75:BA76"/>
    <mergeCell ref="BB75:BB76"/>
    <mergeCell ref="BC75:BC76"/>
    <mergeCell ref="BD75:BI76"/>
    <mergeCell ref="BJ75:BJ76"/>
    <mergeCell ref="BK75:BK76"/>
    <mergeCell ref="BL75:BL76"/>
    <mergeCell ref="BM75:BM76"/>
    <mergeCell ref="BN75:BN76"/>
    <mergeCell ref="BT75:BT76"/>
    <mergeCell ref="BU75:BU76"/>
    <mergeCell ref="AZ73:AZ74"/>
    <mergeCell ref="BA73:BA74"/>
    <mergeCell ref="BB73:BB74"/>
    <mergeCell ref="BC73:BC74"/>
    <mergeCell ref="BU71:BU72"/>
    <mergeCell ref="BV71:BV72"/>
    <mergeCell ref="BW71:BW72"/>
    <mergeCell ref="BL71:BL72"/>
    <mergeCell ref="BR73:BR74"/>
    <mergeCell ref="BS73:BS74"/>
    <mergeCell ref="BT73:BT74"/>
    <mergeCell ref="BU73:BU74"/>
    <mergeCell ref="BV73:BV74"/>
    <mergeCell ref="BW73:BW74"/>
    <mergeCell ref="BD73:BI74"/>
    <mergeCell ref="BJ73:BJ74"/>
    <mergeCell ref="BK73:BK74"/>
    <mergeCell ref="BL73:BL74"/>
    <mergeCell ref="BM73:BM74"/>
    <mergeCell ref="BN73:BN74"/>
    <mergeCell ref="CA71:CA72"/>
    <mergeCell ref="J72:O72"/>
    <mergeCell ref="BM71:BM72"/>
    <mergeCell ref="BN71:BN72"/>
    <mergeCell ref="BO71:BO72"/>
    <mergeCell ref="BP71:BP72"/>
    <mergeCell ref="BQ71:BQ72"/>
    <mergeCell ref="BR71:BR72"/>
    <mergeCell ref="BS71:BS72"/>
    <mergeCell ref="BT71:BT72"/>
    <mergeCell ref="CA73:CA74"/>
    <mergeCell ref="J74:O74"/>
    <mergeCell ref="BV69:BV70"/>
    <mergeCell ref="A73:A74"/>
    <mergeCell ref="B73:I74"/>
    <mergeCell ref="J73:O73"/>
    <mergeCell ref="P73:AA74"/>
    <mergeCell ref="AB73:AC74"/>
    <mergeCell ref="AD73:AD74"/>
    <mergeCell ref="AE73:AG74"/>
    <mergeCell ref="AJ73:AJ74"/>
    <mergeCell ref="AK73:AK74"/>
    <mergeCell ref="AL73:AL74"/>
    <mergeCell ref="AM73:AM74"/>
    <mergeCell ref="AN73:AN74"/>
    <mergeCell ref="AO73:AO74"/>
    <mergeCell ref="AP73:AP74"/>
    <mergeCell ref="AQ73:AQ74"/>
    <mergeCell ref="AR73:AR74"/>
    <mergeCell ref="BX73:BX74"/>
    <mergeCell ref="BY73:BY74"/>
    <mergeCell ref="BZ73:BZ74"/>
    <mergeCell ref="AU73:AU74"/>
    <mergeCell ref="AV73:AV74"/>
    <mergeCell ref="AW73:AW74"/>
    <mergeCell ref="AX73:AX74"/>
    <mergeCell ref="AY73:AY74"/>
    <mergeCell ref="AV69:AV70"/>
    <mergeCell ref="AW69:AW70"/>
    <mergeCell ref="AX69:AX70"/>
    <mergeCell ref="BX71:BX72"/>
    <mergeCell ref="BY71:BY72"/>
    <mergeCell ref="BZ71:BZ72"/>
    <mergeCell ref="BO73:BO74"/>
    <mergeCell ref="BP73:BP74"/>
    <mergeCell ref="BQ73:BQ74"/>
    <mergeCell ref="BW69:BW70"/>
    <mergeCell ref="BA69:BA70"/>
    <mergeCell ref="BB69:BB70"/>
    <mergeCell ref="BC69:BC70"/>
    <mergeCell ref="BD69:BI70"/>
    <mergeCell ref="BJ69:BJ70"/>
    <mergeCell ref="BK69:BK70"/>
    <mergeCell ref="BL69:BL70"/>
    <mergeCell ref="BM69:BM70"/>
    <mergeCell ref="BN69:BN70"/>
    <mergeCell ref="BT69:BT70"/>
    <mergeCell ref="BU69:BU70"/>
    <mergeCell ref="AW71:AW72"/>
    <mergeCell ref="BO69:BO70"/>
    <mergeCell ref="BP69:BP70"/>
    <mergeCell ref="BQ69:BQ70"/>
    <mergeCell ref="BR69:BR70"/>
    <mergeCell ref="BS69:BS70"/>
    <mergeCell ref="A69:A70"/>
    <mergeCell ref="B69:I70"/>
    <mergeCell ref="J69:O69"/>
    <mergeCell ref="AX71:AX72"/>
    <mergeCell ref="AY71:AY72"/>
    <mergeCell ref="AZ71:AZ72"/>
    <mergeCell ref="BA71:BA72"/>
    <mergeCell ref="BB71:BB72"/>
    <mergeCell ref="BC71:BC72"/>
    <mergeCell ref="BD71:BI72"/>
    <mergeCell ref="BJ71:BJ72"/>
    <mergeCell ref="BK71:BK72"/>
    <mergeCell ref="BA67:BA68"/>
    <mergeCell ref="BB67:BB68"/>
    <mergeCell ref="BC67:BC68"/>
    <mergeCell ref="AU67:AU68"/>
    <mergeCell ref="AV67:AV68"/>
    <mergeCell ref="AW67:AW68"/>
    <mergeCell ref="AX67:AX68"/>
    <mergeCell ref="AY67:AY68"/>
    <mergeCell ref="AN69:AN70"/>
    <mergeCell ref="AO69:AO70"/>
    <mergeCell ref="AP69:AP70"/>
    <mergeCell ref="AQ69:AQ70"/>
    <mergeCell ref="AR69:AR70"/>
    <mergeCell ref="AU69:AU70"/>
    <mergeCell ref="AY69:AY70"/>
    <mergeCell ref="AZ69:AZ70"/>
    <mergeCell ref="AZ67:AZ68"/>
    <mergeCell ref="BR67:BR68"/>
    <mergeCell ref="BX69:BX70"/>
    <mergeCell ref="BY69:BY70"/>
    <mergeCell ref="BZ69:BZ70"/>
    <mergeCell ref="CA69:CA70"/>
    <mergeCell ref="J70:O70"/>
    <mergeCell ref="A71:A72"/>
    <mergeCell ref="B71:I72"/>
    <mergeCell ref="J71:O71"/>
    <mergeCell ref="P71:AA72"/>
    <mergeCell ref="AB71:AC72"/>
    <mergeCell ref="AD71:AD72"/>
    <mergeCell ref="AE71:AG72"/>
    <mergeCell ref="AJ71:AJ72"/>
    <mergeCell ref="AK71:AK72"/>
    <mergeCell ref="AL71:AL72"/>
    <mergeCell ref="AM71:AM72"/>
    <mergeCell ref="AN71:AN72"/>
    <mergeCell ref="AO71:AO72"/>
    <mergeCell ref="AP71:AP72"/>
    <mergeCell ref="AQ71:AQ72"/>
    <mergeCell ref="AR71:AR72"/>
    <mergeCell ref="AU71:AU72"/>
    <mergeCell ref="AV71:AV72"/>
    <mergeCell ref="P69:AA70"/>
    <mergeCell ref="AB69:AC70"/>
    <mergeCell ref="AD69:AD70"/>
    <mergeCell ref="AE69:AG70"/>
    <mergeCell ref="AJ69:AJ70"/>
    <mergeCell ref="AK69:AK70"/>
    <mergeCell ref="AL69:AL70"/>
    <mergeCell ref="AM69:AM70"/>
    <mergeCell ref="BL65:BL66"/>
    <mergeCell ref="BS67:BS68"/>
    <mergeCell ref="BT67:BT68"/>
    <mergeCell ref="BU67:BU68"/>
    <mergeCell ref="BV67:BV68"/>
    <mergeCell ref="BW67:BW68"/>
    <mergeCell ref="BX65:BX66"/>
    <mergeCell ref="BY65:BY66"/>
    <mergeCell ref="BZ65:BZ66"/>
    <mergeCell ref="CA65:CA66"/>
    <mergeCell ref="BB65:BB66"/>
    <mergeCell ref="BC65:BC66"/>
    <mergeCell ref="BD65:BI66"/>
    <mergeCell ref="BJ65:BJ66"/>
    <mergeCell ref="BK65:BK66"/>
    <mergeCell ref="BX67:BX68"/>
    <mergeCell ref="BY67:BY68"/>
    <mergeCell ref="BZ67:BZ68"/>
    <mergeCell ref="BD67:BI68"/>
    <mergeCell ref="BJ67:BJ68"/>
    <mergeCell ref="BK67:BK68"/>
    <mergeCell ref="BL67:BL68"/>
    <mergeCell ref="BM67:BM68"/>
    <mergeCell ref="BN67:BN68"/>
    <mergeCell ref="BO67:BO68"/>
    <mergeCell ref="BP67:BP68"/>
    <mergeCell ref="BQ67:BQ68"/>
    <mergeCell ref="BO65:BO66"/>
    <mergeCell ref="BP65:BP66"/>
    <mergeCell ref="BQ65:BQ66"/>
    <mergeCell ref="BR65:BR66"/>
    <mergeCell ref="BS65:BS66"/>
    <mergeCell ref="BT65:BT66"/>
    <mergeCell ref="CA67:CA68"/>
    <mergeCell ref="J68:O68"/>
    <mergeCell ref="BV63:BV64"/>
    <mergeCell ref="A67:A68"/>
    <mergeCell ref="B67:I68"/>
    <mergeCell ref="J67:O67"/>
    <mergeCell ref="P67:AA68"/>
    <mergeCell ref="AB67:AC68"/>
    <mergeCell ref="AD67:AD68"/>
    <mergeCell ref="AE67:AG68"/>
    <mergeCell ref="AJ67:AJ68"/>
    <mergeCell ref="AK67:AK68"/>
    <mergeCell ref="AL67:AL68"/>
    <mergeCell ref="AM67:AM68"/>
    <mergeCell ref="AN67:AN68"/>
    <mergeCell ref="AO67:AO68"/>
    <mergeCell ref="AP67:AP68"/>
    <mergeCell ref="AQ67:AQ68"/>
    <mergeCell ref="AR67:AR68"/>
    <mergeCell ref="AX65:AX66"/>
    <mergeCell ref="AY65:AY66"/>
    <mergeCell ref="AZ65:AZ66"/>
    <mergeCell ref="BA65:BA66"/>
    <mergeCell ref="BU65:BU66"/>
    <mergeCell ref="BV65:BV66"/>
    <mergeCell ref="BW65:BW66"/>
    <mergeCell ref="BX63:BX64"/>
    <mergeCell ref="BY63:BY64"/>
    <mergeCell ref="BZ63:BZ64"/>
    <mergeCell ref="CA63:CA64"/>
    <mergeCell ref="J64:O64"/>
    <mergeCell ref="A65:A66"/>
    <mergeCell ref="B65:I66"/>
    <mergeCell ref="J65:O65"/>
    <mergeCell ref="P65:AA66"/>
    <mergeCell ref="AB65:AC66"/>
    <mergeCell ref="AD65:AD66"/>
    <mergeCell ref="AE65:AG66"/>
    <mergeCell ref="AJ65:AJ66"/>
    <mergeCell ref="AK65:AK66"/>
    <mergeCell ref="AL65:AL66"/>
    <mergeCell ref="AM65:AM66"/>
    <mergeCell ref="AN65:AN66"/>
    <mergeCell ref="AO65:AO66"/>
    <mergeCell ref="AP65:AP66"/>
    <mergeCell ref="AQ65:AQ66"/>
    <mergeCell ref="AR65:AR66"/>
    <mergeCell ref="AU65:AU66"/>
    <mergeCell ref="AV65:AV66"/>
    <mergeCell ref="AW65:AW66"/>
    <mergeCell ref="BP63:BP64"/>
    <mergeCell ref="BQ63:BQ64"/>
    <mergeCell ref="BR63:BR64"/>
    <mergeCell ref="BS63:BS64"/>
    <mergeCell ref="A63:A64"/>
    <mergeCell ref="J66:O66"/>
    <mergeCell ref="BM65:BM66"/>
    <mergeCell ref="BN65:BN66"/>
    <mergeCell ref="B63:I64"/>
    <mergeCell ref="J63:O63"/>
    <mergeCell ref="P63:AA64"/>
    <mergeCell ref="AB63:AC64"/>
    <mergeCell ref="AD63:AD64"/>
    <mergeCell ref="AE63:AG64"/>
    <mergeCell ref="AJ63:AJ64"/>
    <mergeCell ref="AK63:AK64"/>
    <mergeCell ref="AL63:AL64"/>
    <mergeCell ref="AM63:AM64"/>
    <mergeCell ref="AN63:AN64"/>
    <mergeCell ref="AO63:AO64"/>
    <mergeCell ref="AP63:AP64"/>
    <mergeCell ref="AQ63:AQ64"/>
    <mergeCell ref="AR63:AR64"/>
    <mergeCell ref="AU63:AU64"/>
    <mergeCell ref="AY63:AY64"/>
    <mergeCell ref="AV63:AV64"/>
    <mergeCell ref="AW63:AW64"/>
    <mergeCell ref="AX63:AX64"/>
    <mergeCell ref="BA63:BA64"/>
    <mergeCell ref="BB63:BB64"/>
    <mergeCell ref="BC63:BC64"/>
    <mergeCell ref="BD63:BI64"/>
    <mergeCell ref="BJ63:BJ64"/>
    <mergeCell ref="BK63:BK64"/>
    <mergeCell ref="BL63:BL64"/>
    <mergeCell ref="BM63:BM64"/>
    <mergeCell ref="BN63:BN64"/>
    <mergeCell ref="BT63:BT64"/>
    <mergeCell ref="BU63:BU64"/>
    <mergeCell ref="BA61:BA62"/>
    <mergeCell ref="BB61:BB62"/>
    <mergeCell ref="BC61:BC62"/>
    <mergeCell ref="BU59:BU60"/>
    <mergeCell ref="BV59:BV60"/>
    <mergeCell ref="BW59:BW60"/>
    <mergeCell ref="BS61:BS62"/>
    <mergeCell ref="BT61:BT62"/>
    <mergeCell ref="BU61:BU62"/>
    <mergeCell ref="BV61:BV62"/>
    <mergeCell ref="BW61:BW62"/>
    <mergeCell ref="BD61:BI62"/>
    <mergeCell ref="BJ61:BJ62"/>
    <mergeCell ref="BK61:BK62"/>
    <mergeCell ref="BL61:BL62"/>
    <mergeCell ref="BM61:BM62"/>
    <mergeCell ref="BN61:BN62"/>
    <mergeCell ref="BO61:BO62"/>
    <mergeCell ref="BP61:BP62"/>
    <mergeCell ref="BX57:BX58"/>
    <mergeCell ref="BO63:BO64"/>
    <mergeCell ref="CA61:CA62"/>
    <mergeCell ref="J62:O62"/>
    <mergeCell ref="A61:A62"/>
    <mergeCell ref="B61:I62"/>
    <mergeCell ref="J61:O61"/>
    <mergeCell ref="P61:AA62"/>
    <mergeCell ref="AB61:AC62"/>
    <mergeCell ref="AD61:AD62"/>
    <mergeCell ref="AE61:AG62"/>
    <mergeCell ref="AJ61:AJ62"/>
    <mergeCell ref="AK61:AK62"/>
    <mergeCell ref="AL61:AL62"/>
    <mergeCell ref="AM61:AM62"/>
    <mergeCell ref="AN61:AN62"/>
    <mergeCell ref="AO61:AO62"/>
    <mergeCell ref="AP61:AP62"/>
    <mergeCell ref="AQ61:AQ62"/>
    <mergeCell ref="AR61:AR62"/>
    <mergeCell ref="BX61:BX62"/>
    <mergeCell ref="BY61:BY62"/>
    <mergeCell ref="BZ61:BZ62"/>
    <mergeCell ref="BR61:BR62"/>
    <mergeCell ref="AU61:AU62"/>
    <mergeCell ref="AV61:AV62"/>
    <mergeCell ref="AW61:AW62"/>
    <mergeCell ref="AX61:AX62"/>
    <mergeCell ref="AY61:AY62"/>
    <mergeCell ref="AZ61:AZ62"/>
    <mergeCell ref="AZ63:AZ64"/>
    <mergeCell ref="BW63:BW64"/>
    <mergeCell ref="BO57:BO58"/>
    <mergeCell ref="BY59:BY60"/>
    <mergeCell ref="BZ59:BZ60"/>
    <mergeCell ref="CA59:CA60"/>
    <mergeCell ref="J60:O60"/>
    <mergeCell ref="BM59:BM60"/>
    <mergeCell ref="BN59:BN60"/>
    <mergeCell ref="BO59:BO60"/>
    <mergeCell ref="BP59:BP60"/>
    <mergeCell ref="BQ59:BQ60"/>
    <mergeCell ref="BR59:BR60"/>
    <mergeCell ref="BS59:BS60"/>
    <mergeCell ref="BT59:BT60"/>
    <mergeCell ref="BL59:BL60"/>
    <mergeCell ref="BT57:BT58"/>
    <mergeCell ref="BU57:BU58"/>
    <mergeCell ref="BV57:BV58"/>
    <mergeCell ref="BW57:BW58"/>
    <mergeCell ref="BA57:BA58"/>
    <mergeCell ref="AX59:AX60"/>
    <mergeCell ref="AY59:AY60"/>
    <mergeCell ref="AZ59:AZ60"/>
    <mergeCell ref="BB59:BB60"/>
    <mergeCell ref="BC59:BC60"/>
    <mergeCell ref="BD59:BI60"/>
    <mergeCell ref="BJ59:BJ60"/>
    <mergeCell ref="BK59:BK60"/>
    <mergeCell ref="AV57:AV58"/>
    <mergeCell ref="AW57:AW58"/>
    <mergeCell ref="AX57:AX58"/>
    <mergeCell ref="AY57:AY58"/>
    <mergeCell ref="AZ57:AZ58"/>
    <mergeCell ref="BY57:BY58"/>
    <mergeCell ref="BK56:BR56"/>
    <mergeCell ref="BT56:BZ56"/>
    <mergeCell ref="BB57:BB58"/>
    <mergeCell ref="BC57:BC58"/>
    <mergeCell ref="BD57:BI58"/>
    <mergeCell ref="BJ57:BJ58"/>
    <mergeCell ref="BK57:BK58"/>
    <mergeCell ref="BL57:BL58"/>
    <mergeCell ref="BM57:BM58"/>
    <mergeCell ref="BN57:BN58"/>
    <mergeCell ref="BX59:BX60"/>
    <mergeCell ref="BQ61:BQ62"/>
    <mergeCell ref="CA57:CA58"/>
    <mergeCell ref="J58:O58"/>
    <mergeCell ref="A59:A60"/>
    <mergeCell ref="B59:I60"/>
    <mergeCell ref="J59:O59"/>
    <mergeCell ref="P59:AA60"/>
    <mergeCell ref="AB59:AC60"/>
    <mergeCell ref="AD59:AD60"/>
    <mergeCell ref="AE59:AG60"/>
    <mergeCell ref="AJ59:AJ60"/>
    <mergeCell ref="AK59:AK60"/>
    <mergeCell ref="AL59:AL60"/>
    <mergeCell ref="AM59:AM60"/>
    <mergeCell ref="AN59:AN60"/>
    <mergeCell ref="AO59:AO60"/>
    <mergeCell ref="AP59:AP60"/>
    <mergeCell ref="AQ59:AQ60"/>
    <mergeCell ref="AR59:AR60"/>
    <mergeCell ref="AU59:AU60"/>
    <mergeCell ref="A57:A58"/>
    <mergeCell ref="B57:I58"/>
    <mergeCell ref="J57:O57"/>
    <mergeCell ref="P57:AA58"/>
    <mergeCell ref="AB57:AC58"/>
    <mergeCell ref="BA59:BA60"/>
    <mergeCell ref="A55:A56"/>
    <mergeCell ref="B55:I56"/>
    <mergeCell ref="J55:O55"/>
    <mergeCell ref="P55:AA56"/>
    <mergeCell ref="AB55:AC56"/>
    <mergeCell ref="AD55:AD56"/>
    <mergeCell ref="AE55:AG56"/>
    <mergeCell ref="AH55:AO56"/>
    <mergeCell ref="AP55:AR56"/>
    <mergeCell ref="AS55:AY56"/>
    <mergeCell ref="AZ55:BC55"/>
    <mergeCell ref="J56:O56"/>
    <mergeCell ref="AZ56:BC56"/>
    <mergeCell ref="AV59:AV60"/>
    <mergeCell ref="AW59:AW60"/>
    <mergeCell ref="V51:V53"/>
    <mergeCell ref="W51:W53"/>
    <mergeCell ref="X51:X53"/>
    <mergeCell ref="AE47:AG48"/>
    <mergeCell ref="AH47:AM48"/>
    <mergeCell ref="AX47:BB47"/>
    <mergeCell ref="BC47:BZ47"/>
    <mergeCell ref="AX48:BB48"/>
    <mergeCell ref="BC48:BZ48"/>
    <mergeCell ref="AD57:AD58"/>
    <mergeCell ref="AE57:AG58"/>
    <mergeCell ref="AJ57:AJ58"/>
    <mergeCell ref="AK57:AK58"/>
    <mergeCell ref="AL57:AL58"/>
    <mergeCell ref="AM57:AM58"/>
    <mergeCell ref="AN57:AN58"/>
    <mergeCell ref="AO57:AO58"/>
    <mergeCell ref="AP57:AP58"/>
    <mergeCell ref="AQ57:AQ58"/>
    <mergeCell ref="AR57:AR58"/>
    <mergeCell ref="AU57:AU58"/>
    <mergeCell ref="BH51:BJ52"/>
    <mergeCell ref="BK51:BZ52"/>
    <mergeCell ref="BK53:BZ53"/>
    <mergeCell ref="BP57:BP58"/>
    <mergeCell ref="BQ57:BQ58"/>
    <mergeCell ref="BR57:BR58"/>
    <mergeCell ref="BS57:BS58"/>
    <mergeCell ref="BD55:BI56"/>
    <mergeCell ref="BJ55:BJ56"/>
    <mergeCell ref="BK55:BZ55"/>
    <mergeCell ref="BZ57:BZ58"/>
    <mergeCell ref="A49:A50"/>
    <mergeCell ref="B49:D50"/>
    <mergeCell ref="E49:I50"/>
    <mergeCell ref="J49:P50"/>
    <mergeCell ref="Q49:Q50"/>
    <mergeCell ref="R49:R50"/>
    <mergeCell ref="S49:S50"/>
    <mergeCell ref="T49:T50"/>
    <mergeCell ref="U49:U50"/>
    <mergeCell ref="V49:V50"/>
    <mergeCell ref="W49:W50"/>
    <mergeCell ref="X49:X50"/>
    <mergeCell ref="AX49:BB49"/>
    <mergeCell ref="BC49:BZ49"/>
    <mergeCell ref="AB50:AB51"/>
    <mergeCell ref="AC50:AD51"/>
    <mergeCell ref="AE50:AE51"/>
    <mergeCell ref="AF50:AF51"/>
    <mergeCell ref="AZ51:BA53"/>
    <mergeCell ref="BB51:BC53"/>
    <mergeCell ref="BD51:BE53"/>
    <mergeCell ref="BF51:BG53"/>
    <mergeCell ref="AG50:AH51"/>
    <mergeCell ref="AI50:AK51"/>
    <mergeCell ref="AL50:AM51"/>
    <mergeCell ref="J51:P53"/>
    <mergeCell ref="Q51:Q53"/>
    <mergeCell ref="R51:R53"/>
    <mergeCell ref="S51:S53"/>
    <mergeCell ref="T51:T53"/>
    <mergeCell ref="A52:I53"/>
    <mergeCell ref="U51:U53"/>
    <mergeCell ref="AA44:AP45"/>
    <mergeCell ref="BK44:BP44"/>
    <mergeCell ref="BQ44:BZ44"/>
    <mergeCell ref="A45:B46"/>
    <mergeCell ref="D45:M46"/>
    <mergeCell ref="P45:P46"/>
    <mergeCell ref="BC45:BJ45"/>
    <mergeCell ref="AX46:BB46"/>
    <mergeCell ref="BC46:BZ46"/>
    <mergeCell ref="P24:AA25"/>
    <mergeCell ref="P26:AA27"/>
    <mergeCell ref="P28:AA29"/>
    <mergeCell ref="P30:AA31"/>
    <mergeCell ref="P32:AA33"/>
    <mergeCell ref="P34:AA35"/>
    <mergeCell ref="P36:AA37"/>
    <mergeCell ref="J32:O32"/>
    <mergeCell ref="J33:O33"/>
    <mergeCell ref="J34:O34"/>
    <mergeCell ref="J35:O35"/>
    <mergeCell ref="J36:O36"/>
    <mergeCell ref="J37:O37"/>
    <mergeCell ref="J24:O24"/>
    <mergeCell ref="J25:O25"/>
    <mergeCell ref="J30:O30"/>
    <mergeCell ref="J31:O31"/>
    <mergeCell ref="N39:R39"/>
    <mergeCell ref="BT36:BT37"/>
    <mergeCell ref="BO34:BO35"/>
    <mergeCell ref="BP34:BP35"/>
    <mergeCell ref="BQ34:BQ35"/>
    <mergeCell ref="BR34:BR35"/>
    <mergeCell ref="AA39:AC39"/>
    <mergeCell ref="AD39:AF39"/>
    <mergeCell ref="AO39:AV39"/>
    <mergeCell ref="D2:M3"/>
    <mergeCell ref="E6:I7"/>
    <mergeCell ref="A9:I10"/>
    <mergeCell ref="B12:I13"/>
    <mergeCell ref="B14:I15"/>
    <mergeCell ref="B16:I17"/>
    <mergeCell ref="B18:I19"/>
    <mergeCell ref="B20:I21"/>
    <mergeCell ref="B22:I23"/>
    <mergeCell ref="B24:I25"/>
    <mergeCell ref="B26:I27"/>
    <mergeCell ref="B28:I29"/>
    <mergeCell ref="B30:I31"/>
    <mergeCell ref="B32:I33"/>
    <mergeCell ref="B34:I35"/>
    <mergeCell ref="J12:O12"/>
    <mergeCell ref="J13:O13"/>
    <mergeCell ref="J14:O14"/>
    <mergeCell ref="J16:O16"/>
    <mergeCell ref="J17:O17"/>
    <mergeCell ref="J18:O18"/>
    <mergeCell ref="J19:O19"/>
    <mergeCell ref="J20:O20"/>
    <mergeCell ref="J21:O21"/>
    <mergeCell ref="J22:O22"/>
    <mergeCell ref="AK22:AK23"/>
    <mergeCell ref="AL22:AL23"/>
    <mergeCell ref="J23:O23"/>
    <mergeCell ref="AO22:AO23"/>
    <mergeCell ref="P22:AA23"/>
    <mergeCell ref="BW36:BW37"/>
    <mergeCell ref="BX36:BX37"/>
    <mergeCell ref="BY36:BY37"/>
    <mergeCell ref="BZ36:BZ37"/>
    <mergeCell ref="CA36:CA37"/>
    <mergeCell ref="AV36:AV37"/>
    <mergeCell ref="AW36:AW37"/>
    <mergeCell ref="AX36:AX37"/>
    <mergeCell ref="AY36:AY37"/>
    <mergeCell ref="AZ36:AZ37"/>
    <mergeCell ref="BA36:BA37"/>
    <mergeCell ref="BB36:BB37"/>
    <mergeCell ref="BC36:BC37"/>
    <mergeCell ref="BD36:BI37"/>
    <mergeCell ref="BJ36:BJ37"/>
    <mergeCell ref="BK36:BK37"/>
    <mergeCell ref="BL36:BL37"/>
    <mergeCell ref="BM36:BM37"/>
    <mergeCell ref="BN36:BN37"/>
    <mergeCell ref="BO36:BO37"/>
    <mergeCell ref="BP36:BP37"/>
    <mergeCell ref="BQ36:BQ37"/>
    <mergeCell ref="BW34:BW35"/>
    <mergeCell ref="BX34:BX35"/>
    <mergeCell ref="BY34:BY35"/>
    <mergeCell ref="BZ34:BZ35"/>
    <mergeCell ref="CA34:CA35"/>
    <mergeCell ref="BU36:BU37"/>
    <mergeCell ref="BV36:BV37"/>
    <mergeCell ref="BS34:BS35"/>
    <mergeCell ref="AX34:AX35"/>
    <mergeCell ref="BA34:BA35"/>
    <mergeCell ref="BU34:BU35"/>
    <mergeCell ref="A36:A37"/>
    <mergeCell ref="AB36:AC37"/>
    <mergeCell ref="AD36:AD37"/>
    <mergeCell ref="AE36:AG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U36:AU37"/>
    <mergeCell ref="B36:I37"/>
    <mergeCell ref="BR36:BR37"/>
    <mergeCell ref="BS36:BS37"/>
    <mergeCell ref="A34:A35"/>
    <mergeCell ref="AB34:AC35"/>
    <mergeCell ref="AD34:AD35"/>
    <mergeCell ref="AE34:AG35"/>
    <mergeCell ref="AJ34:AJ35"/>
    <mergeCell ref="AK34:AK35"/>
    <mergeCell ref="AL34:AL35"/>
    <mergeCell ref="AM34:AM35"/>
    <mergeCell ref="AN34:AN35"/>
    <mergeCell ref="AO34:AO35"/>
    <mergeCell ref="AP34:AP35"/>
    <mergeCell ref="BU32:BU33"/>
    <mergeCell ref="BV32:BV33"/>
    <mergeCell ref="BW32:BW33"/>
    <mergeCell ref="BX32:BX33"/>
    <mergeCell ref="BY32:BY33"/>
    <mergeCell ref="BZ32:BZ33"/>
    <mergeCell ref="BT34:BT35"/>
    <mergeCell ref="BB34:BB35"/>
    <mergeCell ref="BC34:BC35"/>
    <mergeCell ref="BD34:BI35"/>
    <mergeCell ref="BJ34:BJ35"/>
    <mergeCell ref="BK34:BK35"/>
    <mergeCell ref="BL34:BL35"/>
    <mergeCell ref="BM34:BM35"/>
    <mergeCell ref="BN34:BN35"/>
    <mergeCell ref="AQ34:AQ35"/>
    <mergeCell ref="AR34:AR35"/>
    <mergeCell ref="AR32:AR33"/>
    <mergeCell ref="AU34:AU35"/>
    <mergeCell ref="AV34:AV35"/>
    <mergeCell ref="AW34:AW35"/>
    <mergeCell ref="BV34:BV35"/>
    <mergeCell ref="AZ32:AZ33"/>
    <mergeCell ref="BA32:BA33"/>
    <mergeCell ref="BB32:BB33"/>
    <mergeCell ref="BC32:BC33"/>
    <mergeCell ref="BD32:BI33"/>
    <mergeCell ref="BJ32:BJ33"/>
    <mergeCell ref="BK32:BK33"/>
    <mergeCell ref="BL32:BL33"/>
    <mergeCell ref="AY34:AY35"/>
    <mergeCell ref="AZ34:AZ35"/>
    <mergeCell ref="CA30:CA31"/>
    <mergeCell ref="A32:A33"/>
    <mergeCell ref="AB32:AC33"/>
    <mergeCell ref="AD32:AD33"/>
    <mergeCell ref="AE32:AG33"/>
    <mergeCell ref="AJ32:AJ33"/>
    <mergeCell ref="AK32:AK33"/>
    <mergeCell ref="AL32:AL33"/>
    <mergeCell ref="AM32:AM33"/>
    <mergeCell ref="AN32:AN33"/>
    <mergeCell ref="AO32:AO33"/>
    <mergeCell ref="AP32:AP33"/>
    <mergeCell ref="AQ32:AQ33"/>
    <mergeCell ref="AU32:AU33"/>
    <mergeCell ref="AV32:AV33"/>
    <mergeCell ref="AW32:AW33"/>
    <mergeCell ref="AX32:AX33"/>
    <mergeCell ref="AY32:AY33"/>
    <mergeCell ref="BM32:BM33"/>
    <mergeCell ref="BL30:BL31"/>
    <mergeCell ref="BM30:BM31"/>
    <mergeCell ref="BN32:BN33"/>
    <mergeCell ref="BP30:BP31"/>
    <mergeCell ref="BQ30:BQ31"/>
    <mergeCell ref="CA32:CA33"/>
    <mergeCell ref="BO32:BO33"/>
    <mergeCell ref="BZ30:BZ31"/>
    <mergeCell ref="BP32:BP33"/>
    <mergeCell ref="BQ32:BQ33"/>
    <mergeCell ref="BR32:BR33"/>
    <mergeCell ref="BS32:BS33"/>
    <mergeCell ref="BT32:BT33"/>
    <mergeCell ref="CA28:CA29"/>
    <mergeCell ref="A30:A31"/>
    <mergeCell ref="AB30:AC31"/>
    <mergeCell ref="AD30:AD31"/>
    <mergeCell ref="AE30:AG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U30:AU31"/>
    <mergeCell ref="AV30:AV31"/>
    <mergeCell ref="AW30:AW31"/>
    <mergeCell ref="AX30:AX31"/>
    <mergeCell ref="AY30:AY31"/>
    <mergeCell ref="AZ30:AZ31"/>
    <mergeCell ref="BA30:BA31"/>
    <mergeCell ref="BB30:BB31"/>
    <mergeCell ref="BC30:BC31"/>
    <mergeCell ref="BD30:BI31"/>
    <mergeCell ref="BJ30:BJ31"/>
    <mergeCell ref="BK30:BK31"/>
    <mergeCell ref="BJ28:BJ29"/>
    <mergeCell ref="BK28:BK29"/>
    <mergeCell ref="BC28:BC29"/>
    <mergeCell ref="BD28:BI29"/>
    <mergeCell ref="BN30:BN31"/>
    <mergeCell ref="BO30:BO31"/>
    <mergeCell ref="BS28:BS29"/>
    <mergeCell ref="BT28:BT29"/>
    <mergeCell ref="BU28:BU29"/>
    <mergeCell ref="BV28:BV29"/>
    <mergeCell ref="BW28:BW29"/>
    <mergeCell ref="BR30:BR31"/>
    <mergeCell ref="BS30:BS31"/>
    <mergeCell ref="BT30:BT31"/>
    <mergeCell ref="BU30:BU31"/>
    <mergeCell ref="BV30:BV31"/>
    <mergeCell ref="BW30:BW31"/>
    <mergeCell ref="BZ28:BZ29"/>
    <mergeCell ref="BY26:BY27"/>
    <mergeCell ref="BZ26:BZ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Q28:BQ29"/>
    <mergeCell ref="BR28:BR29"/>
    <mergeCell ref="BX30:BX31"/>
    <mergeCell ref="BY30:BY31"/>
    <mergeCell ref="BJ26:BJ27"/>
    <mergeCell ref="BK26:BK27"/>
    <mergeCell ref="BL28:BL29"/>
    <mergeCell ref="BM28:BM29"/>
    <mergeCell ref="BN28:BN29"/>
    <mergeCell ref="BO28:BO29"/>
    <mergeCell ref="BP28:BP29"/>
    <mergeCell ref="BX28:BX29"/>
    <mergeCell ref="BY28:BY29"/>
    <mergeCell ref="A28:A29"/>
    <mergeCell ref="AB28:AC29"/>
    <mergeCell ref="AD28:AD29"/>
    <mergeCell ref="AE28:AG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U28:AU29"/>
    <mergeCell ref="AV28:AV29"/>
    <mergeCell ref="AW28:AW29"/>
    <mergeCell ref="AX28:AX29"/>
    <mergeCell ref="J28:O28"/>
    <mergeCell ref="J29:O29"/>
    <mergeCell ref="AY28:AY29"/>
    <mergeCell ref="AZ28:AZ29"/>
    <mergeCell ref="BA28:BA29"/>
    <mergeCell ref="BB28:BB29"/>
    <mergeCell ref="BY24:BY25"/>
    <mergeCell ref="BZ24:BZ25"/>
    <mergeCell ref="CA24:CA25"/>
    <mergeCell ref="A26:A27"/>
    <mergeCell ref="AB26:AC27"/>
    <mergeCell ref="AD26:AD27"/>
    <mergeCell ref="AE26:AG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U26:AU27"/>
    <mergeCell ref="AV26:AV27"/>
    <mergeCell ref="AW26:AW27"/>
    <mergeCell ref="AX26:AX27"/>
    <mergeCell ref="AY26:AY27"/>
    <mergeCell ref="AZ26:AZ27"/>
    <mergeCell ref="BC26:BC27"/>
    <mergeCell ref="BD26:BI27"/>
    <mergeCell ref="BA26:BA27"/>
    <mergeCell ref="BB26:BB27"/>
    <mergeCell ref="BA24:BA25"/>
    <mergeCell ref="BB24:BB25"/>
    <mergeCell ref="CA26:CA27"/>
    <mergeCell ref="J26:O26"/>
    <mergeCell ref="J27:O27"/>
    <mergeCell ref="BP24:BP25"/>
    <mergeCell ref="BV24:BV25"/>
    <mergeCell ref="BC24:BC25"/>
    <mergeCell ref="BD24:BI25"/>
    <mergeCell ref="BJ24:BJ25"/>
    <mergeCell ref="BK24:BK25"/>
    <mergeCell ref="BL24:BL25"/>
    <mergeCell ref="BM24:BM25"/>
    <mergeCell ref="BN24:BN25"/>
    <mergeCell ref="BO24:BO25"/>
    <mergeCell ref="BW24:BW25"/>
    <mergeCell ref="BX24:BX25"/>
    <mergeCell ref="AY22:AY23"/>
    <mergeCell ref="AZ22:AZ23"/>
    <mergeCell ref="BA22:BA23"/>
    <mergeCell ref="BB22:BB23"/>
    <mergeCell ref="BU22:BU23"/>
    <mergeCell ref="BV22:BV23"/>
    <mergeCell ref="BC22:BC23"/>
    <mergeCell ref="BD22:BI23"/>
    <mergeCell ref="BJ22:BJ23"/>
    <mergeCell ref="BK22:BK23"/>
    <mergeCell ref="BL22:BL23"/>
    <mergeCell ref="BM22:BM23"/>
    <mergeCell ref="BN22:BN23"/>
    <mergeCell ref="BO22:BO23"/>
    <mergeCell ref="BP22:BP23"/>
    <mergeCell ref="BQ22:BQ23"/>
    <mergeCell ref="BZ20:BZ21"/>
    <mergeCell ref="CA20:CA21"/>
    <mergeCell ref="CA22:CA23"/>
    <mergeCell ref="A24:A25"/>
    <mergeCell ref="AB24:AC25"/>
    <mergeCell ref="AD24:AD25"/>
    <mergeCell ref="AE24:AG25"/>
    <mergeCell ref="AJ24:AJ25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AU24:AU25"/>
    <mergeCell ref="AV24:AV25"/>
    <mergeCell ref="AW24:AW25"/>
    <mergeCell ref="AX24:AX25"/>
    <mergeCell ref="AY24:AY25"/>
    <mergeCell ref="AZ24:AZ25"/>
    <mergeCell ref="A22:A23"/>
    <mergeCell ref="AB22:AC23"/>
    <mergeCell ref="AD22:AD23"/>
    <mergeCell ref="AE22:AG23"/>
    <mergeCell ref="AJ22:AJ23"/>
    <mergeCell ref="BQ24:BQ25"/>
    <mergeCell ref="BR24:BR25"/>
    <mergeCell ref="BS24:BS25"/>
    <mergeCell ref="BT24:BT25"/>
    <mergeCell ref="BU24:BU25"/>
    <mergeCell ref="AP22:AP23"/>
    <mergeCell ref="AQ22:AQ23"/>
    <mergeCell ref="AR22:AR23"/>
    <mergeCell ref="AU22:AU23"/>
    <mergeCell ref="AV22:AV23"/>
    <mergeCell ref="AW22:AW23"/>
    <mergeCell ref="AX22:AX23"/>
    <mergeCell ref="AW20:AW21"/>
    <mergeCell ref="AX20:AX21"/>
    <mergeCell ref="AO20:AO21"/>
    <mergeCell ref="AP20:AP21"/>
    <mergeCell ref="AQ20:AQ21"/>
    <mergeCell ref="AR20:AR21"/>
    <mergeCell ref="AU20:AU21"/>
    <mergeCell ref="AV20:AV21"/>
    <mergeCell ref="AD20:AD21"/>
    <mergeCell ref="AE20:AG21"/>
    <mergeCell ref="AJ20:AJ21"/>
    <mergeCell ref="AK20:AK21"/>
    <mergeCell ref="AL20:AL21"/>
    <mergeCell ref="AM20:AM21"/>
    <mergeCell ref="AN20:AN21"/>
    <mergeCell ref="P20:AA21"/>
    <mergeCell ref="BW22:BW23"/>
    <mergeCell ref="BX22:BX23"/>
    <mergeCell ref="BY22:BY23"/>
    <mergeCell ref="BZ22:BZ23"/>
    <mergeCell ref="AY20:AY21"/>
    <mergeCell ref="AZ20:AZ21"/>
    <mergeCell ref="BA20:BA21"/>
    <mergeCell ref="BB20:BB21"/>
    <mergeCell ref="BC20:BC21"/>
    <mergeCell ref="BD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AM22:AM23"/>
    <mergeCell ref="AN22:AN23"/>
    <mergeCell ref="BR22:BR23"/>
    <mergeCell ref="BS22:BS23"/>
    <mergeCell ref="BT22:BT23"/>
    <mergeCell ref="BX20:BX21"/>
    <mergeCell ref="BY20:BY21"/>
    <mergeCell ref="CA14:CA15"/>
    <mergeCell ref="AU14:AU15"/>
    <mergeCell ref="AV14:AV15"/>
    <mergeCell ref="AL16:AL17"/>
    <mergeCell ref="AM16:AM17"/>
    <mergeCell ref="AN16:AN17"/>
    <mergeCell ref="AO16:AO17"/>
    <mergeCell ref="BQ18:BQ19"/>
    <mergeCell ref="BR18:BR19"/>
    <mergeCell ref="AY18:AY19"/>
    <mergeCell ref="AZ18:AZ19"/>
    <mergeCell ref="BA18:BA19"/>
    <mergeCell ref="BB18:BB19"/>
    <mergeCell ref="BC18:BC19"/>
    <mergeCell ref="BD18:BI19"/>
    <mergeCell ref="BJ18:BJ19"/>
    <mergeCell ref="BK18:BK19"/>
    <mergeCell ref="BL18:BL19"/>
    <mergeCell ref="BM18:BM19"/>
    <mergeCell ref="BN18:BN19"/>
    <mergeCell ref="BO18:BO19"/>
    <mergeCell ref="BP18:BP19"/>
    <mergeCell ref="BY16:BY17"/>
    <mergeCell ref="BZ16:BZ17"/>
    <mergeCell ref="CA16:CA17"/>
    <mergeCell ref="BO16:BO17"/>
    <mergeCell ref="BP16:BP17"/>
    <mergeCell ref="A18:A19"/>
    <mergeCell ref="AB18:AC19"/>
    <mergeCell ref="AD18:AD19"/>
    <mergeCell ref="AE18:AG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S18:BS19"/>
    <mergeCell ref="BT18:BT19"/>
    <mergeCell ref="BU18:BU19"/>
    <mergeCell ref="P18:AA19"/>
    <mergeCell ref="A20:A21"/>
    <mergeCell ref="AB20:AC21"/>
    <mergeCell ref="BX18:BX19"/>
    <mergeCell ref="BY18:BY19"/>
    <mergeCell ref="BZ18:BZ19"/>
    <mergeCell ref="CA18:CA19"/>
    <mergeCell ref="AW18:AW19"/>
    <mergeCell ref="AX18:AX19"/>
    <mergeCell ref="P16:AA17"/>
    <mergeCell ref="BN16:BN17"/>
    <mergeCell ref="BQ16:BQ17"/>
    <mergeCell ref="BR16:BR17"/>
    <mergeCell ref="BS16:BS17"/>
    <mergeCell ref="BT16:BT17"/>
    <mergeCell ref="BU16:BU17"/>
    <mergeCell ref="BV16:BV17"/>
    <mergeCell ref="AU16:AU17"/>
    <mergeCell ref="AV16:AV17"/>
    <mergeCell ref="AW16:AW17"/>
    <mergeCell ref="AX16:AX17"/>
    <mergeCell ref="AY16:AY17"/>
    <mergeCell ref="BA16:BA17"/>
    <mergeCell ref="BB16:BB17"/>
    <mergeCell ref="BC16:BC17"/>
    <mergeCell ref="AU18:AU19"/>
    <mergeCell ref="AV18:AV19"/>
    <mergeCell ref="A16:A17"/>
    <mergeCell ref="AB16:AC17"/>
    <mergeCell ref="AD16:AD17"/>
    <mergeCell ref="AE16:AG17"/>
    <mergeCell ref="AJ16:AJ17"/>
    <mergeCell ref="AK16:AK17"/>
    <mergeCell ref="BT13:BZ13"/>
    <mergeCell ref="AP12:AR13"/>
    <mergeCell ref="J8:P10"/>
    <mergeCell ref="Q8:Q10"/>
    <mergeCell ref="AI7:AK8"/>
    <mergeCell ref="AL7:AM8"/>
    <mergeCell ref="AN14:AN15"/>
    <mergeCell ref="AO14:AO15"/>
    <mergeCell ref="BM14:BM15"/>
    <mergeCell ref="BN14:BN15"/>
    <mergeCell ref="AW14:AW15"/>
    <mergeCell ref="AX14:AX15"/>
    <mergeCell ref="AY14:AY15"/>
    <mergeCell ref="AZ14:AZ15"/>
    <mergeCell ref="AQ14:AQ15"/>
    <mergeCell ref="AR14:AR15"/>
    <mergeCell ref="J15:O15"/>
    <mergeCell ref="BD12:BI13"/>
    <mergeCell ref="BY14:BY15"/>
    <mergeCell ref="BZ14:BZ15"/>
    <mergeCell ref="AB7:AB8"/>
    <mergeCell ref="AB14:AC15"/>
    <mergeCell ref="AD14:AD15"/>
    <mergeCell ref="AE14:AG15"/>
    <mergeCell ref="AJ14:AJ15"/>
    <mergeCell ref="AK14:AK15"/>
    <mergeCell ref="AL14:AL15"/>
    <mergeCell ref="AM14:AM15"/>
    <mergeCell ref="AB12:AC13"/>
    <mergeCell ref="X8:X10"/>
    <mergeCell ref="AE12:AG13"/>
    <mergeCell ref="AH12:AO13"/>
    <mergeCell ref="BK1:BP1"/>
    <mergeCell ref="BQ1:BZ1"/>
    <mergeCell ref="BT41:BW41"/>
    <mergeCell ref="AP38:AR38"/>
    <mergeCell ref="BO41:BR41"/>
    <mergeCell ref="BM41:BN41"/>
    <mergeCell ref="AS41:AZ41"/>
    <mergeCell ref="BC2:BJ2"/>
    <mergeCell ref="BC4:BZ4"/>
    <mergeCell ref="BC5:BZ5"/>
    <mergeCell ref="AX6:BB6"/>
    <mergeCell ref="AZ8:BA10"/>
    <mergeCell ref="BB8:BC10"/>
    <mergeCell ref="BD8:BE10"/>
    <mergeCell ref="BF8:BG10"/>
    <mergeCell ref="BK10:BZ10"/>
    <mergeCell ref="AP14:AP15"/>
    <mergeCell ref="BC3:BZ3"/>
    <mergeCell ref="AZ13:BC13"/>
    <mergeCell ref="BH8:BJ9"/>
    <mergeCell ref="BK8:BZ9"/>
    <mergeCell ref="AZ12:BC12"/>
    <mergeCell ref="BZ41:CA41"/>
    <mergeCell ref="BX14:BX15"/>
    <mergeCell ref="BJ12:BJ13"/>
    <mergeCell ref="AP16:AP17"/>
    <mergeCell ref="AQ16:AQ17"/>
    <mergeCell ref="AR16:AR17"/>
    <mergeCell ref="BV18:BV19"/>
    <mergeCell ref="BW18:BW19"/>
    <mergeCell ref="BK13:BR13"/>
    <mergeCell ref="BK12:BZ12"/>
    <mergeCell ref="AG7:AH8"/>
    <mergeCell ref="P12:AA13"/>
    <mergeCell ref="P14:AA15"/>
    <mergeCell ref="AC7:AD8"/>
    <mergeCell ref="AF7:AF8"/>
    <mergeCell ref="A14:A15"/>
    <mergeCell ref="A12:A13"/>
    <mergeCell ref="B6:D7"/>
    <mergeCell ref="AE4:AG5"/>
    <mergeCell ref="AX5:BB5"/>
    <mergeCell ref="BC6:BZ6"/>
    <mergeCell ref="AX3:BB3"/>
    <mergeCell ref="P2:P3"/>
    <mergeCell ref="A2:B3"/>
    <mergeCell ref="AH4:AM5"/>
    <mergeCell ref="T6:T7"/>
    <mergeCell ref="V6:V7"/>
    <mergeCell ref="W6:W7"/>
    <mergeCell ref="X6:X7"/>
    <mergeCell ref="J6:P7"/>
    <mergeCell ref="Q6:Q7"/>
    <mergeCell ref="R6:R7"/>
    <mergeCell ref="S6:S7"/>
    <mergeCell ref="U6:U7"/>
    <mergeCell ref="AX4:BB4"/>
    <mergeCell ref="AE7:AE8"/>
    <mergeCell ref="R8:R10"/>
    <mergeCell ref="S8:S10"/>
    <mergeCell ref="T8:T10"/>
    <mergeCell ref="U8:U10"/>
    <mergeCell ref="V8:V10"/>
    <mergeCell ref="W8:W10"/>
    <mergeCell ref="A6:A7"/>
    <mergeCell ref="AA1:AP2"/>
    <mergeCell ref="B39:E39"/>
    <mergeCell ref="BX41:BY41"/>
    <mergeCell ref="BD38:BI38"/>
    <mergeCell ref="AS12:AY13"/>
    <mergeCell ref="AD12:AD13"/>
    <mergeCell ref="BA14:BA15"/>
    <mergeCell ref="BB14:BB15"/>
    <mergeCell ref="BC14:BC15"/>
    <mergeCell ref="BD14:BI15"/>
    <mergeCell ref="BJ14:BJ15"/>
    <mergeCell ref="BK14:BK15"/>
    <mergeCell ref="BL14:BL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O14:BO15"/>
    <mergeCell ref="AZ16:AZ17"/>
    <mergeCell ref="BD16:BI17"/>
    <mergeCell ref="BJ16:BJ17"/>
    <mergeCell ref="BK16:BK17"/>
    <mergeCell ref="BL16:BL17"/>
    <mergeCell ref="BM16:BM17"/>
    <mergeCell ref="BW16:BW17"/>
    <mergeCell ref="BX16:BX17"/>
    <mergeCell ref="A38:AG38"/>
  </mergeCells>
  <phoneticPr fontId="1"/>
  <pageMargins left="0.74803149606299213" right="0.11811023622047245" top="0.47244094488188981" bottom="0.39370078740157483" header="0" footer="0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3"/>
  <sheetViews>
    <sheetView workbookViewId="0"/>
  </sheetViews>
  <sheetFormatPr defaultRowHeight="13.5" x14ac:dyDescent="0.15"/>
  <sheetData>
    <row r="1" spans="1:1" x14ac:dyDescent="0.15">
      <c r="A1" s="102">
        <v>10</v>
      </c>
    </row>
    <row r="2" spans="1:1" x14ac:dyDescent="0.15">
      <c r="A2" s="102" t="s">
        <v>56</v>
      </c>
    </row>
    <row r="3" spans="1:1" x14ac:dyDescent="0.15">
      <c r="A3" s="102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記入見本</vt:lpstr>
      <vt:lpstr>入力用</vt:lpstr>
      <vt:lpstr>印刷用</vt:lpstr>
      <vt:lpstr>リスト</vt:lpstr>
      <vt:lpstr>ＦＡＸ番号</vt:lpstr>
      <vt:lpstr>入力用!Print_Area</vt:lpstr>
      <vt:lpstr>口座番号</vt:lpstr>
      <vt:lpstr>氏名</vt:lpstr>
      <vt:lpstr>住所</vt:lpstr>
      <vt:lpstr>振込先</vt:lpstr>
      <vt:lpstr>請求月</vt:lpstr>
      <vt:lpstr>請求月度</vt:lpstr>
      <vt:lpstr>請求日</vt:lpstr>
      <vt:lpstr>請求年</vt:lpstr>
      <vt:lpstr>電話番号</vt:lpstr>
      <vt:lpstr>登録番号</vt:lpstr>
      <vt:lpstr>郵便番号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STD03</cp:lastModifiedBy>
  <cp:lastPrinted>2023-05-10T05:18:43Z</cp:lastPrinted>
  <dcterms:created xsi:type="dcterms:W3CDTF">2014-07-24T07:18:45Z</dcterms:created>
  <dcterms:modified xsi:type="dcterms:W3CDTF">2023-05-10T05:34:38Z</dcterms:modified>
</cp:coreProperties>
</file>